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70" windowHeight="6825" activeTab="1"/>
  </bookViews>
  <sheets>
    <sheet name="PLuc CV-dot 2" sheetId="1" r:id="rId1"/>
    <sheet name="PLuc QD- dot 2" sheetId="2" r:id="rId2"/>
    <sheet name="Sheet2" sheetId="3" r:id="rId3"/>
    <sheet name="Sheet3" sheetId="4" r:id="rId4"/>
  </sheets>
  <definedNames>
    <definedName name="_xlnm.Print_Area" localSheetId="1">'PLuc QD- dot 2'!$A$1:$AB$19</definedName>
  </definedNames>
  <calcPr fullCalcOnLoad="1"/>
</workbook>
</file>

<file path=xl/sharedStrings.xml><?xml version="1.0" encoding="utf-8"?>
<sst xmlns="http://schemas.openxmlformats.org/spreadsheetml/2006/main" count="132" uniqueCount="63">
  <si>
    <t>Hộ gia đình là đồng bào dân tộc thiểu số</t>
  </si>
  <si>
    <t>Hộ gia đình có hoàn cảnh khó khăn (già cả, neo đơn, tàn tật..)</t>
  </si>
  <si>
    <t>Hộ gia đình còn lại</t>
  </si>
  <si>
    <t>Tổng cộng</t>
  </si>
  <si>
    <t>Thị xã Hương Trà</t>
  </si>
  <si>
    <t>Thị xã Hương Thuỷ</t>
  </si>
  <si>
    <t>Huyện Phong Điền</t>
  </si>
  <si>
    <t>Huyện Quảng Điền</t>
  </si>
  <si>
    <t>Huyện Phú Vang</t>
  </si>
  <si>
    <t>Huyện Phú Lộc</t>
  </si>
  <si>
    <t>Huyện Nam Đông</t>
  </si>
  <si>
    <t>Huyện A Lưới</t>
  </si>
  <si>
    <t>Tổng số hộ</t>
  </si>
  <si>
    <t>Trong đó: (hộ)</t>
  </si>
  <si>
    <t>Năm 2014 (20%)</t>
  </si>
  <si>
    <t>Năm 2015 (40%)</t>
  </si>
  <si>
    <t>Năm 2016 (40%)</t>
  </si>
  <si>
    <t>13=14+18</t>
  </si>
  <si>
    <t>19=20+21+22</t>
  </si>
  <si>
    <t>PHỤ LỤC</t>
  </si>
  <si>
    <t>Nguồn vốn vay tín dụng ưu đãi (15 triệu đồng/hộ)</t>
  </si>
  <si>
    <t>Trong đó: (triệu đồng)</t>
  </si>
  <si>
    <t>Hộ gia đình cư trú tại các huyện nghèo theo Nghị quyết 30a/2008/NQ-CP</t>
  </si>
  <si>
    <t>(7)</t>
  </si>
  <si>
    <t>(8)</t>
  </si>
  <si>
    <t>(9)</t>
  </si>
  <si>
    <t>(10)</t>
  </si>
  <si>
    <t>(11)</t>
  </si>
  <si>
    <t>(12)</t>
  </si>
  <si>
    <t>Stt</t>
  </si>
  <si>
    <t>Tên huyện, thị xã</t>
  </si>
  <si>
    <t>Hộ gia đình đang sinh sống tại vùng ĐBKK</t>
  </si>
  <si>
    <t>Đề án phê duyệt</t>
  </si>
  <si>
    <t>A</t>
  </si>
  <si>
    <t>B</t>
  </si>
  <si>
    <t>1=2+3+4</t>
  </si>
  <si>
    <t>2</t>
  </si>
  <si>
    <t>3</t>
  </si>
  <si>
    <t>4</t>
  </si>
  <si>
    <t>6</t>
  </si>
  <si>
    <t>7</t>
  </si>
  <si>
    <t>8</t>
  </si>
  <si>
    <t>9</t>
  </si>
  <si>
    <t>Kinh phí thực hiện    (triệu đồng)</t>
  </si>
  <si>
    <t>Số hộ</t>
  </si>
  <si>
    <t>Tổng số hộ (ưu tiên hộ đang cư trú tại vùng khó khăn)</t>
  </si>
  <si>
    <t>Đã phân bổ đợt 1</t>
  </si>
  <si>
    <t>Số phân bổ đợt này</t>
  </si>
  <si>
    <t>Hộ không thuộc vùng khó khăn và thôn ĐBKK     (mức hỗ trợ 12 triệu đồng/hộ)</t>
  </si>
  <si>
    <t>Hộ đang cư trú tại vùng khó khăn theo QĐ 1049/QĐ-TTg        (mức hỗ trợ 14 triệu đồng/hộ)</t>
  </si>
  <si>
    <t>Hộ đang cư trú tại các thôn ĐBKK theo quy định của Chính phủ (mức hỗ trợ 16 triệu đồng/hộ)</t>
  </si>
  <si>
    <t>5</t>
  </si>
  <si>
    <t>Tổng số kinh phí (triệu đồng)</t>
  </si>
  <si>
    <t>Kinh phí (triệu đồng)</t>
  </si>
  <si>
    <t xml:space="preserve">Số hộ </t>
  </si>
  <si>
    <t xml:space="preserve">Kèm theo công văn số                 /STC-QLNS  ngày         tháng 9 năm 2015 của Sở Tài chính  </t>
  </si>
  <si>
    <t xml:space="preserve">Lũy kế kinh phí  phân bổ </t>
  </si>
  <si>
    <t xml:space="preserve">Lũy kế kinh phí   phân bổ </t>
  </si>
  <si>
    <t>10=6+8</t>
  </si>
  <si>
    <t>11=7+9</t>
  </si>
  <si>
    <t>TT</t>
  </si>
  <si>
    <t>Số phân bổ đợt này (đợt 2)</t>
  </si>
  <si>
    <t>(Kèm theo Quyết định số  1962    /QĐ-UBND  ngày    28     tháng  9   năm 2015 của UBND tỉnh 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</si>
</sst>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#,##0.0;[Red]#,##0.0"/>
    <numFmt numFmtId="166" formatCode="_(* #,##0.0_);_(* \(#,##0.0\);_(* &quot;-&quot;??_);_(@_)"/>
    <numFmt numFmtId="167" formatCode="_(* #,##0_);_(* \(#,##0\);_(* &quot;-&quot;??_);_(@_)"/>
    <numFmt numFmtId="168" formatCode="0.000"/>
    <numFmt numFmtId="169" formatCode="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1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/>
    </xf>
    <xf numFmtId="49" fontId="19" fillId="0" borderId="10" xfId="55" applyNumberFormat="1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/>
    </xf>
    <xf numFmtId="0" fontId="20" fillId="0" borderId="10" xfId="55" applyFont="1" applyBorder="1" applyAlignment="1">
      <alignment horizontal="center" vertical="center" wrapText="1"/>
      <protection/>
    </xf>
    <xf numFmtId="0" fontId="18" fillId="0" borderId="11" xfId="55" applyFont="1" applyBorder="1" applyAlignment="1">
      <alignment horizontal="center" vertical="center" wrapText="1"/>
      <protection/>
    </xf>
    <xf numFmtId="0" fontId="20" fillId="0" borderId="11" xfId="55" applyFont="1" applyBorder="1" applyAlignment="1">
      <alignment horizontal="center" vertical="center" wrapText="1"/>
      <protection/>
    </xf>
    <xf numFmtId="164" fontId="20" fillId="0" borderId="11" xfId="55" applyNumberFormat="1" applyFont="1" applyBorder="1" applyAlignment="1">
      <alignment horizontal="right" vertical="center" wrapText="1"/>
      <protection/>
    </xf>
    <xf numFmtId="0" fontId="18" fillId="0" borderId="12" xfId="55" applyFont="1" applyBorder="1" applyAlignment="1">
      <alignment horizontal="center" vertical="center" wrapText="1"/>
      <protection/>
    </xf>
    <xf numFmtId="0" fontId="18" fillId="0" borderId="12" xfId="55" applyFont="1" applyBorder="1" applyAlignment="1">
      <alignment horizontal="left" vertical="center" wrapText="1"/>
      <protection/>
    </xf>
    <xf numFmtId="167" fontId="18" fillId="0" borderId="12" xfId="42" applyNumberFormat="1" applyFont="1" applyBorder="1" applyAlignment="1">
      <alignment horizontal="right" vertical="center" wrapText="1"/>
    </xf>
    <xf numFmtId="167" fontId="18" fillId="0" borderId="12" xfId="42" applyNumberFormat="1" applyFont="1" applyBorder="1" applyAlignment="1">
      <alignment vertical="center" wrapText="1"/>
    </xf>
    <xf numFmtId="0" fontId="18" fillId="0" borderId="12" xfId="55" applyFont="1" applyBorder="1" applyAlignment="1">
      <alignment vertical="center" wrapText="1"/>
      <protection/>
    </xf>
    <xf numFmtId="167" fontId="18" fillId="0" borderId="12" xfId="42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1" fontId="18" fillId="0" borderId="0" xfId="0" applyNumberFormat="1" applyFont="1" applyAlignment="1">
      <alignment/>
    </xf>
    <xf numFmtId="49" fontId="19" fillId="0" borderId="14" xfId="55" applyNumberFormat="1" applyFont="1" applyBorder="1" applyAlignment="1">
      <alignment horizontal="center" vertical="center" wrapText="1"/>
      <protection/>
    </xf>
    <xf numFmtId="0" fontId="20" fillId="0" borderId="12" xfId="55" applyFont="1" applyBorder="1" applyAlignment="1">
      <alignment horizontal="center" vertical="center" wrapText="1"/>
      <protection/>
    </xf>
    <xf numFmtId="164" fontId="20" fillId="0" borderId="12" xfId="55" applyNumberFormat="1" applyFont="1" applyBorder="1" applyAlignment="1">
      <alignment horizontal="right" vertical="center" wrapText="1"/>
      <protection/>
    </xf>
    <xf numFmtId="0" fontId="20" fillId="0" borderId="12" xfId="55" applyFont="1" applyBorder="1" applyAlignment="1">
      <alignment horizontal="right" vertical="center" wrapText="1"/>
      <protection/>
    </xf>
    <xf numFmtId="165" fontId="20" fillId="0" borderId="12" xfId="55" applyNumberFormat="1" applyFont="1" applyBorder="1" applyAlignment="1">
      <alignment horizontal="right" vertical="center" wrapText="1"/>
      <protection/>
    </xf>
    <xf numFmtId="0" fontId="18" fillId="0" borderId="15" xfId="0" applyFont="1" applyBorder="1" applyAlignment="1">
      <alignment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0" xfId="55" applyFont="1" applyBorder="1" applyAlignment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zoomScalePageLayoutView="0" workbookViewId="0" topLeftCell="E16">
      <selection activeCell="S7" sqref="S7:AB7"/>
    </sheetView>
  </sheetViews>
  <sheetFormatPr defaultColWidth="9.140625" defaultRowHeight="12.75"/>
  <cols>
    <col min="1" max="1" width="3.7109375" style="1" customWidth="1"/>
    <col min="2" max="2" width="18.28125" style="1" customWidth="1"/>
    <col min="3" max="3" width="12.8515625" style="1" customWidth="1"/>
    <col min="4" max="4" width="13.57421875" style="1" customWidth="1"/>
    <col min="5" max="5" width="14.00390625" style="1" customWidth="1"/>
    <col min="6" max="6" width="14.57421875" style="1" customWidth="1"/>
    <col min="7" max="13" width="0" style="1" hidden="1" customWidth="1"/>
    <col min="14" max="14" width="11.140625" style="1" customWidth="1"/>
    <col min="15" max="15" width="10.140625" style="1" hidden="1" customWidth="1"/>
    <col min="16" max="16" width="11.00390625" style="1" hidden="1" customWidth="1"/>
    <col min="17" max="17" width="10.28125" style="1" hidden="1" customWidth="1"/>
    <col min="18" max="18" width="0" style="1" hidden="1" customWidth="1"/>
    <col min="19" max="19" width="11.7109375" style="1" customWidth="1"/>
    <col min="20" max="20" width="10.28125" style="1" customWidth="1"/>
    <col min="21" max="21" width="10.8515625" style="1" customWidth="1"/>
    <col min="22" max="25" width="0" style="1" hidden="1" customWidth="1"/>
    <col min="26" max="26" width="12.28125" style="1" customWidth="1"/>
    <col min="27" max="27" width="9.421875" style="1" customWidth="1"/>
    <col min="28" max="28" width="10.28125" style="1" customWidth="1"/>
    <col min="29" max="16384" width="9.140625" style="1" customWidth="1"/>
  </cols>
  <sheetData>
    <row r="1" spans="1:28" ht="15.75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ht="18.75">
      <c r="A2" s="31" t="s">
        <v>55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</row>
    <row r="4" spans="1:28" ht="42" customHeight="1">
      <c r="A4" s="33" t="s">
        <v>29</v>
      </c>
      <c r="B4" s="33" t="s">
        <v>30</v>
      </c>
      <c r="C4" s="34" t="s">
        <v>32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  <c r="R4" s="3"/>
      <c r="S4" s="23" t="s">
        <v>46</v>
      </c>
      <c r="T4" s="24"/>
      <c r="U4" s="23" t="s">
        <v>47</v>
      </c>
      <c r="V4" s="25"/>
      <c r="W4" s="25"/>
      <c r="X4" s="25"/>
      <c r="Y4" s="25"/>
      <c r="Z4" s="24"/>
      <c r="AA4" s="23" t="s">
        <v>57</v>
      </c>
      <c r="AB4" s="24"/>
    </row>
    <row r="5" spans="1:28" ht="24.75" customHeight="1">
      <c r="A5" s="33"/>
      <c r="B5" s="33"/>
      <c r="C5" s="30" t="s">
        <v>12</v>
      </c>
      <c r="D5" s="30" t="s">
        <v>13</v>
      </c>
      <c r="E5" s="30"/>
      <c r="F5" s="30"/>
      <c r="G5" s="30" t="s">
        <v>0</v>
      </c>
      <c r="H5" s="30" t="s">
        <v>1</v>
      </c>
      <c r="I5" s="30" t="s">
        <v>31</v>
      </c>
      <c r="J5" s="30" t="s">
        <v>22</v>
      </c>
      <c r="K5" s="30" t="s">
        <v>2</v>
      </c>
      <c r="L5" s="30"/>
      <c r="M5" s="30"/>
      <c r="N5" s="30" t="s">
        <v>52</v>
      </c>
      <c r="O5" s="30" t="s">
        <v>21</v>
      </c>
      <c r="P5" s="30"/>
      <c r="Q5" s="30"/>
      <c r="R5" s="30" t="s">
        <v>20</v>
      </c>
      <c r="S5" s="26" t="s">
        <v>54</v>
      </c>
      <c r="T5" s="26" t="s">
        <v>53</v>
      </c>
      <c r="U5" s="26" t="s">
        <v>45</v>
      </c>
      <c r="V5" s="22"/>
      <c r="W5" s="22"/>
      <c r="X5" s="22"/>
      <c r="Y5" s="22"/>
      <c r="Z5" s="26" t="s">
        <v>43</v>
      </c>
      <c r="AA5" s="26" t="s">
        <v>44</v>
      </c>
      <c r="AB5" s="28" t="s">
        <v>53</v>
      </c>
    </row>
    <row r="6" spans="1:28" ht="182.25" customHeight="1">
      <c r="A6" s="33"/>
      <c r="B6" s="33"/>
      <c r="C6" s="30"/>
      <c r="D6" s="4" t="s">
        <v>48</v>
      </c>
      <c r="E6" s="4" t="s">
        <v>49</v>
      </c>
      <c r="F6" s="4" t="s">
        <v>50</v>
      </c>
      <c r="G6" s="30"/>
      <c r="H6" s="30"/>
      <c r="I6" s="30"/>
      <c r="J6" s="30"/>
      <c r="K6" s="30"/>
      <c r="L6" s="30"/>
      <c r="M6" s="30"/>
      <c r="N6" s="30"/>
      <c r="O6" s="4" t="s">
        <v>48</v>
      </c>
      <c r="P6" s="4" t="s">
        <v>49</v>
      </c>
      <c r="Q6" s="4" t="s">
        <v>50</v>
      </c>
      <c r="R6" s="30"/>
      <c r="S6" s="27"/>
      <c r="T6" s="27"/>
      <c r="U6" s="27"/>
      <c r="V6" s="3"/>
      <c r="W6" s="3" t="s">
        <v>14</v>
      </c>
      <c r="X6" s="3" t="s">
        <v>15</v>
      </c>
      <c r="Y6" s="3" t="s">
        <v>16</v>
      </c>
      <c r="Z6" s="27"/>
      <c r="AA6" s="27"/>
      <c r="AB6" s="29"/>
    </row>
    <row r="7" spans="1:28" ht="25.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23</v>
      </c>
      <c r="H7" s="2" t="s">
        <v>24</v>
      </c>
      <c r="I7" s="2" t="s">
        <v>25</v>
      </c>
      <c r="J7" s="2" t="s">
        <v>26</v>
      </c>
      <c r="K7" s="2" t="s">
        <v>27</v>
      </c>
      <c r="L7" s="2" t="s">
        <v>28</v>
      </c>
      <c r="M7" s="2" t="s">
        <v>17</v>
      </c>
      <c r="N7" s="2" t="s">
        <v>51</v>
      </c>
      <c r="O7" s="2" t="s">
        <v>39</v>
      </c>
      <c r="P7" s="2" t="s">
        <v>40</v>
      </c>
      <c r="Q7" s="2" t="s">
        <v>41</v>
      </c>
      <c r="R7" s="2">
        <v>18</v>
      </c>
      <c r="S7" s="17" t="s">
        <v>39</v>
      </c>
      <c r="T7" s="17" t="s">
        <v>40</v>
      </c>
      <c r="U7" s="17" t="s">
        <v>41</v>
      </c>
      <c r="V7" s="17" t="s">
        <v>18</v>
      </c>
      <c r="W7" s="17">
        <v>20</v>
      </c>
      <c r="X7" s="17">
        <v>21</v>
      </c>
      <c r="Y7" s="17">
        <v>22</v>
      </c>
      <c r="Z7" s="17" t="s">
        <v>42</v>
      </c>
      <c r="AA7" s="17" t="s">
        <v>58</v>
      </c>
      <c r="AB7" s="17" t="s">
        <v>59</v>
      </c>
    </row>
    <row r="8" spans="1:29" ht="22.5" customHeight="1">
      <c r="A8" s="5"/>
      <c r="B8" s="6" t="s">
        <v>3</v>
      </c>
      <c r="C8" s="7">
        <f aca="true" t="shared" si="0" ref="C8:AB8">SUM(C10:C17)</f>
        <v>3508</v>
      </c>
      <c r="D8" s="7">
        <f t="shared" si="0"/>
        <v>1478</v>
      </c>
      <c r="E8" s="7">
        <f t="shared" si="0"/>
        <v>1626</v>
      </c>
      <c r="F8" s="7">
        <f t="shared" si="0"/>
        <v>404</v>
      </c>
      <c r="G8" s="7">
        <f t="shared" si="0"/>
        <v>622</v>
      </c>
      <c r="H8" s="7">
        <f t="shared" si="0"/>
        <v>1234</v>
      </c>
      <c r="I8" s="7">
        <f t="shared" si="0"/>
        <v>991</v>
      </c>
      <c r="J8" s="7">
        <f t="shared" si="0"/>
        <v>0</v>
      </c>
      <c r="K8" s="7">
        <f t="shared" si="0"/>
        <v>1198</v>
      </c>
      <c r="L8" s="7">
        <f t="shared" si="0"/>
        <v>0</v>
      </c>
      <c r="M8" s="7">
        <f t="shared" si="0"/>
        <v>99584</v>
      </c>
      <c r="N8" s="7">
        <f t="shared" si="0"/>
        <v>46964</v>
      </c>
      <c r="O8" s="7">
        <f t="shared" si="0"/>
        <v>17736</v>
      </c>
      <c r="P8" s="7">
        <f t="shared" si="0"/>
        <v>22764</v>
      </c>
      <c r="Q8" s="7">
        <f t="shared" si="0"/>
        <v>6464</v>
      </c>
      <c r="R8" s="7">
        <f t="shared" si="0"/>
        <v>52620</v>
      </c>
      <c r="S8" s="7">
        <f t="shared" si="0"/>
        <v>435</v>
      </c>
      <c r="T8" s="7">
        <f t="shared" si="0"/>
        <v>6090</v>
      </c>
      <c r="U8" s="7">
        <f t="shared" si="0"/>
        <v>326</v>
      </c>
      <c r="V8" s="7">
        <f t="shared" si="0"/>
        <v>90571</v>
      </c>
      <c r="W8" s="7">
        <f t="shared" si="0"/>
        <v>18243</v>
      </c>
      <c r="X8" s="7">
        <f t="shared" si="0"/>
        <v>36684</v>
      </c>
      <c r="Y8" s="7">
        <f t="shared" si="0"/>
        <v>36054</v>
      </c>
      <c r="Z8" s="7">
        <f t="shared" si="0"/>
        <v>4564</v>
      </c>
      <c r="AA8" s="7">
        <f t="shared" si="0"/>
        <v>761</v>
      </c>
      <c r="AB8" s="7">
        <f t="shared" si="0"/>
        <v>10654</v>
      </c>
      <c r="AC8" s="16">
        <f>AA8/C8*100</f>
        <v>21.69327251995439</v>
      </c>
    </row>
    <row r="9" spans="1:29" ht="22.5" customHeight="1">
      <c r="A9" s="8"/>
      <c r="B9" s="18"/>
      <c r="C9" s="19"/>
      <c r="D9" s="19"/>
      <c r="E9" s="19"/>
      <c r="F9" s="19"/>
      <c r="G9" s="19"/>
      <c r="H9" s="19"/>
      <c r="I9" s="19"/>
      <c r="J9" s="19"/>
      <c r="K9" s="20"/>
      <c r="L9" s="19"/>
      <c r="M9" s="21"/>
      <c r="N9" s="21"/>
      <c r="O9" s="21"/>
      <c r="P9" s="21"/>
      <c r="Q9" s="21"/>
      <c r="R9" s="21"/>
      <c r="S9" s="21"/>
      <c r="T9" s="21"/>
      <c r="U9" s="19"/>
      <c r="V9" s="21"/>
      <c r="W9" s="21"/>
      <c r="X9" s="21"/>
      <c r="Y9" s="21"/>
      <c r="Z9" s="21"/>
      <c r="AA9" s="21"/>
      <c r="AB9" s="21"/>
      <c r="AC9" s="16"/>
    </row>
    <row r="10" spans="1:29" ht="22.5" customHeight="1">
      <c r="A10" s="8">
        <v>1</v>
      </c>
      <c r="B10" s="9" t="s">
        <v>4</v>
      </c>
      <c r="C10" s="10">
        <v>138</v>
      </c>
      <c r="D10" s="10">
        <v>113</v>
      </c>
      <c r="E10" s="10">
        <v>25</v>
      </c>
      <c r="F10" s="10">
        <v>0</v>
      </c>
      <c r="G10" s="10">
        <v>0</v>
      </c>
      <c r="H10" s="10">
        <v>22</v>
      </c>
      <c r="I10" s="10">
        <v>25</v>
      </c>
      <c r="J10" s="10">
        <v>0</v>
      </c>
      <c r="K10" s="10">
        <v>91</v>
      </c>
      <c r="L10" s="10"/>
      <c r="M10" s="10">
        <v>3776</v>
      </c>
      <c r="N10" s="10">
        <v>1706</v>
      </c>
      <c r="O10" s="10">
        <f aca="true" t="shared" si="1" ref="O10:O17">D10*12</f>
        <v>1356</v>
      </c>
      <c r="P10" s="10">
        <f aca="true" t="shared" si="2" ref="P10:P17">E10*14</f>
        <v>350</v>
      </c>
      <c r="Q10" s="10">
        <f aca="true" t="shared" si="3" ref="Q10:Q17">F10*16</f>
        <v>0</v>
      </c>
      <c r="R10" s="10">
        <v>2070</v>
      </c>
      <c r="S10" s="10"/>
      <c r="T10" s="10"/>
      <c r="U10" s="10">
        <v>25</v>
      </c>
      <c r="V10" s="10">
        <v>138</v>
      </c>
      <c r="W10" s="10">
        <v>28</v>
      </c>
      <c r="X10" s="10">
        <v>55</v>
      </c>
      <c r="Y10" s="10">
        <v>55</v>
      </c>
      <c r="Z10" s="11">
        <f aca="true" t="shared" si="4" ref="Z10:Z17">U10*14</f>
        <v>350</v>
      </c>
      <c r="AA10" s="11">
        <f aca="true" t="shared" si="5" ref="AA10:AA17">S10+U10</f>
        <v>25</v>
      </c>
      <c r="AB10" s="11">
        <f aca="true" t="shared" si="6" ref="AB10:AB17">T10+Z10</f>
        <v>350</v>
      </c>
      <c r="AC10" s="16">
        <f aca="true" t="shared" si="7" ref="AC10:AC17">AA10/C10*100</f>
        <v>18.115942028985508</v>
      </c>
    </row>
    <row r="11" spans="1:29" ht="22.5" customHeight="1">
      <c r="A11" s="8">
        <v>2</v>
      </c>
      <c r="B11" s="12" t="s">
        <v>5</v>
      </c>
      <c r="C11" s="10">
        <v>386</v>
      </c>
      <c r="D11" s="10">
        <v>386</v>
      </c>
      <c r="E11" s="10">
        <v>0</v>
      </c>
      <c r="F11" s="10">
        <v>0</v>
      </c>
      <c r="G11" s="10">
        <v>0</v>
      </c>
      <c r="H11" s="10">
        <v>198</v>
      </c>
      <c r="I11" s="10">
        <v>0</v>
      </c>
      <c r="J11" s="10">
        <v>0</v>
      </c>
      <c r="K11" s="10">
        <v>188</v>
      </c>
      <c r="L11" s="10"/>
      <c r="M11" s="10">
        <v>10422</v>
      </c>
      <c r="N11" s="10">
        <v>4632</v>
      </c>
      <c r="O11" s="10">
        <f t="shared" si="1"/>
        <v>4632</v>
      </c>
      <c r="P11" s="10">
        <f t="shared" si="2"/>
        <v>0</v>
      </c>
      <c r="Q11" s="10">
        <f t="shared" si="3"/>
        <v>0</v>
      </c>
      <c r="R11" s="10">
        <v>5790</v>
      </c>
      <c r="S11" s="10"/>
      <c r="T11" s="10"/>
      <c r="U11" s="10">
        <v>60</v>
      </c>
      <c r="V11" s="13">
        <v>88261</v>
      </c>
      <c r="W11" s="13">
        <v>17700</v>
      </c>
      <c r="X11" s="13">
        <v>35595</v>
      </c>
      <c r="Y11" s="13">
        <v>34966</v>
      </c>
      <c r="Z11" s="11">
        <f t="shared" si="4"/>
        <v>840</v>
      </c>
      <c r="AA11" s="11">
        <f t="shared" si="5"/>
        <v>60</v>
      </c>
      <c r="AB11" s="11">
        <f t="shared" si="6"/>
        <v>840</v>
      </c>
      <c r="AC11" s="16">
        <f t="shared" si="7"/>
        <v>15.544041450777202</v>
      </c>
    </row>
    <row r="12" spans="1:31" ht="22.5" customHeight="1">
      <c r="A12" s="8">
        <v>3</v>
      </c>
      <c r="B12" s="12" t="s">
        <v>6</v>
      </c>
      <c r="C12" s="10">
        <v>811</v>
      </c>
      <c r="D12" s="10">
        <v>287</v>
      </c>
      <c r="E12" s="10">
        <v>472</v>
      </c>
      <c r="F12" s="10">
        <v>52</v>
      </c>
      <c r="G12" s="10">
        <v>7</v>
      </c>
      <c r="H12" s="10">
        <v>435</v>
      </c>
      <c r="I12" s="10">
        <v>249</v>
      </c>
      <c r="J12" s="10">
        <v>0</v>
      </c>
      <c r="K12" s="10">
        <v>228</v>
      </c>
      <c r="L12" s="10"/>
      <c r="M12" s="10">
        <v>23049</v>
      </c>
      <c r="N12" s="10">
        <v>10884</v>
      </c>
      <c r="O12" s="10">
        <f t="shared" si="1"/>
        <v>3444</v>
      </c>
      <c r="P12" s="10">
        <f t="shared" si="2"/>
        <v>6608</v>
      </c>
      <c r="Q12" s="10">
        <f t="shared" si="3"/>
        <v>832</v>
      </c>
      <c r="R12" s="10">
        <v>12165</v>
      </c>
      <c r="S12" s="10"/>
      <c r="T12" s="10"/>
      <c r="U12" s="10">
        <v>70</v>
      </c>
      <c r="V12" s="13">
        <v>409</v>
      </c>
      <c r="W12" s="13">
        <v>82</v>
      </c>
      <c r="X12" s="13">
        <v>165</v>
      </c>
      <c r="Y12" s="13">
        <v>162</v>
      </c>
      <c r="Z12" s="11">
        <f t="shared" si="4"/>
        <v>980</v>
      </c>
      <c r="AA12" s="11">
        <f t="shared" si="5"/>
        <v>70</v>
      </c>
      <c r="AB12" s="11">
        <f t="shared" si="6"/>
        <v>980</v>
      </c>
      <c r="AC12" s="16">
        <f t="shared" si="7"/>
        <v>8.631319358816276</v>
      </c>
      <c r="AE12" s="1">
        <f>F12*16</f>
        <v>832</v>
      </c>
    </row>
    <row r="13" spans="1:29" ht="22.5" customHeight="1">
      <c r="A13" s="8">
        <v>4</v>
      </c>
      <c r="B13" s="12" t="s">
        <v>7</v>
      </c>
      <c r="C13" s="10">
        <v>511</v>
      </c>
      <c r="D13" s="10">
        <v>179</v>
      </c>
      <c r="E13" s="10">
        <v>332</v>
      </c>
      <c r="F13" s="10">
        <v>0</v>
      </c>
      <c r="G13" s="10">
        <v>0</v>
      </c>
      <c r="H13" s="10">
        <v>256</v>
      </c>
      <c r="I13" s="10">
        <v>327</v>
      </c>
      <c r="J13" s="10">
        <v>0</v>
      </c>
      <c r="K13" s="10">
        <v>79</v>
      </c>
      <c r="L13" s="10"/>
      <c r="M13" s="10">
        <v>14461</v>
      </c>
      <c r="N13" s="10">
        <v>6796</v>
      </c>
      <c r="O13" s="10">
        <f t="shared" si="1"/>
        <v>2148</v>
      </c>
      <c r="P13" s="10">
        <f t="shared" si="2"/>
        <v>4648</v>
      </c>
      <c r="Q13" s="10">
        <f t="shared" si="3"/>
        <v>0</v>
      </c>
      <c r="R13" s="10">
        <v>7665</v>
      </c>
      <c r="S13" s="10">
        <v>215</v>
      </c>
      <c r="T13" s="10">
        <f>S13*14</f>
        <v>3010</v>
      </c>
      <c r="U13" s="10"/>
      <c r="V13" s="13">
        <v>332</v>
      </c>
      <c r="W13" s="13">
        <v>102</v>
      </c>
      <c r="X13" s="13">
        <v>204</v>
      </c>
      <c r="Y13" s="13">
        <v>205</v>
      </c>
      <c r="Z13" s="11">
        <f t="shared" si="4"/>
        <v>0</v>
      </c>
      <c r="AA13" s="11">
        <f t="shared" si="5"/>
        <v>215</v>
      </c>
      <c r="AB13" s="11">
        <f t="shared" si="6"/>
        <v>3010</v>
      </c>
      <c r="AC13" s="16">
        <f t="shared" si="7"/>
        <v>42.07436399217221</v>
      </c>
    </row>
    <row r="14" spans="1:29" ht="22.5" customHeight="1">
      <c r="A14" s="8">
        <v>5</v>
      </c>
      <c r="B14" s="12" t="s">
        <v>8</v>
      </c>
      <c r="C14" s="10">
        <v>603</v>
      </c>
      <c r="D14" s="10">
        <v>231</v>
      </c>
      <c r="E14" s="10">
        <v>372</v>
      </c>
      <c r="F14" s="10">
        <v>0</v>
      </c>
      <c r="G14" s="10">
        <v>0</v>
      </c>
      <c r="H14" s="10">
        <v>100</v>
      </c>
      <c r="I14" s="10">
        <v>37</v>
      </c>
      <c r="J14" s="10">
        <v>0</v>
      </c>
      <c r="K14" s="10">
        <v>485</v>
      </c>
      <c r="L14" s="10"/>
      <c r="M14" s="10">
        <v>17025</v>
      </c>
      <c r="N14" s="10">
        <v>7980</v>
      </c>
      <c r="O14" s="10">
        <f t="shared" si="1"/>
        <v>2772</v>
      </c>
      <c r="P14" s="10">
        <f t="shared" si="2"/>
        <v>5208</v>
      </c>
      <c r="Q14" s="10">
        <f t="shared" si="3"/>
        <v>0</v>
      </c>
      <c r="R14" s="10">
        <v>9045</v>
      </c>
      <c r="S14" s="10">
        <v>220</v>
      </c>
      <c r="T14" s="10">
        <f>S14*14</f>
        <v>3080</v>
      </c>
      <c r="U14" s="10"/>
      <c r="V14" s="13">
        <v>372</v>
      </c>
      <c r="W14" s="13">
        <v>120</v>
      </c>
      <c r="X14" s="13">
        <v>242</v>
      </c>
      <c r="Y14" s="13">
        <v>241</v>
      </c>
      <c r="Z14" s="11">
        <f t="shared" si="4"/>
        <v>0</v>
      </c>
      <c r="AA14" s="11">
        <f t="shared" si="5"/>
        <v>220</v>
      </c>
      <c r="AB14" s="11">
        <f t="shared" si="6"/>
        <v>3080</v>
      </c>
      <c r="AC14" s="16">
        <f t="shared" si="7"/>
        <v>36.48424543946932</v>
      </c>
    </row>
    <row r="15" spans="1:29" ht="22.5" customHeight="1">
      <c r="A15" s="8">
        <v>6</v>
      </c>
      <c r="B15" s="12" t="s">
        <v>9</v>
      </c>
      <c r="C15" s="10">
        <v>412</v>
      </c>
      <c r="D15" s="10">
        <v>183</v>
      </c>
      <c r="E15" s="10">
        <v>210</v>
      </c>
      <c r="F15" s="10">
        <v>19</v>
      </c>
      <c r="G15" s="10">
        <v>0</v>
      </c>
      <c r="H15" s="10">
        <v>204</v>
      </c>
      <c r="I15" s="10">
        <v>98</v>
      </c>
      <c r="J15" s="10">
        <v>0</v>
      </c>
      <c r="K15" s="10">
        <v>110</v>
      </c>
      <c r="L15" s="10"/>
      <c r="M15" s="10">
        <v>11620</v>
      </c>
      <c r="N15" s="10">
        <v>5440</v>
      </c>
      <c r="O15" s="10">
        <f t="shared" si="1"/>
        <v>2196</v>
      </c>
      <c r="P15" s="10">
        <f t="shared" si="2"/>
        <v>2940</v>
      </c>
      <c r="Q15" s="10">
        <f t="shared" si="3"/>
        <v>304</v>
      </c>
      <c r="R15" s="10">
        <v>6180</v>
      </c>
      <c r="S15" s="10"/>
      <c r="T15" s="10"/>
      <c r="U15" s="10">
        <v>60</v>
      </c>
      <c r="V15" s="13">
        <v>412</v>
      </c>
      <c r="W15" s="13">
        <v>82</v>
      </c>
      <c r="X15" s="13">
        <v>165</v>
      </c>
      <c r="Y15" s="13">
        <v>165</v>
      </c>
      <c r="Z15" s="11">
        <f t="shared" si="4"/>
        <v>840</v>
      </c>
      <c r="AA15" s="11">
        <f t="shared" si="5"/>
        <v>60</v>
      </c>
      <c r="AB15" s="11">
        <f t="shared" si="6"/>
        <v>840</v>
      </c>
      <c r="AC15" s="16">
        <f t="shared" si="7"/>
        <v>14.563106796116504</v>
      </c>
    </row>
    <row r="16" spans="1:29" ht="22.5" customHeight="1">
      <c r="A16" s="8">
        <v>7</v>
      </c>
      <c r="B16" s="9" t="s">
        <v>10</v>
      </c>
      <c r="C16" s="10">
        <v>391</v>
      </c>
      <c r="D16" s="10">
        <v>98</v>
      </c>
      <c r="E16" s="10">
        <v>175</v>
      </c>
      <c r="F16" s="10">
        <v>118</v>
      </c>
      <c r="G16" s="10">
        <v>360</v>
      </c>
      <c r="H16" s="10">
        <v>15</v>
      </c>
      <c r="I16" s="10">
        <v>0</v>
      </c>
      <c r="J16" s="10">
        <v>0</v>
      </c>
      <c r="K16" s="10">
        <v>16</v>
      </c>
      <c r="L16" s="10"/>
      <c r="M16" s="10">
        <v>11379</v>
      </c>
      <c r="N16" s="10">
        <v>5514</v>
      </c>
      <c r="O16" s="10">
        <f t="shared" si="1"/>
        <v>1176</v>
      </c>
      <c r="P16" s="10">
        <f t="shared" si="2"/>
        <v>2450</v>
      </c>
      <c r="Q16" s="10">
        <f t="shared" si="3"/>
        <v>1888</v>
      </c>
      <c r="R16" s="10">
        <v>5865</v>
      </c>
      <c r="S16" s="10"/>
      <c r="T16" s="10"/>
      <c r="U16" s="10">
        <v>60</v>
      </c>
      <c r="V16" s="13">
        <v>391</v>
      </c>
      <c r="W16" s="13">
        <v>78</v>
      </c>
      <c r="X16" s="13">
        <v>156</v>
      </c>
      <c r="Y16" s="13">
        <v>157</v>
      </c>
      <c r="Z16" s="11">
        <f t="shared" si="4"/>
        <v>840</v>
      </c>
      <c r="AA16" s="11">
        <f t="shared" si="5"/>
        <v>60</v>
      </c>
      <c r="AB16" s="11">
        <f t="shared" si="6"/>
        <v>840</v>
      </c>
      <c r="AC16" s="16">
        <f t="shared" si="7"/>
        <v>15.34526854219949</v>
      </c>
    </row>
    <row r="17" spans="1:29" ht="22.5" customHeight="1">
      <c r="A17" s="8">
        <v>8</v>
      </c>
      <c r="B17" s="12" t="s">
        <v>11</v>
      </c>
      <c r="C17" s="10">
        <v>256</v>
      </c>
      <c r="D17" s="10">
        <v>1</v>
      </c>
      <c r="E17" s="10">
        <v>40</v>
      </c>
      <c r="F17" s="10">
        <v>215</v>
      </c>
      <c r="G17" s="10">
        <v>255</v>
      </c>
      <c r="H17" s="10">
        <v>4</v>
      </c>
      <c r="I17" s="10">
        <v>255</v>
      </c>
      <c r="J17" s="10">
        <v>0</v>
      </c>
      <c r="K17" s="10">
        <v>1</v>
      </c>
      <c r="L17" s="10"/>
      <c r="M17" s="10">
        <v>7852</v>
      </c>
      <c r="N17" s="10">
        <v>4012</v>
      </c>
      <c r="O17" s="10">
        <f t="shared" si="1"/>
        <v>12</v>
      </c>
      <c r="P17" s="10">
        <f t="shared" si="2"/>
        <v>560</v>
      </c>
      <c r="Q17" s="10">
        <f t="shared" si="3"/>
        <v>3440</v>
      </c>
      <c r="R17" s="10">
        <v>3840</v>
      </c>
      <c r="S17" s="10"/>
      <c r="T17" s="10"/>
      <c r="U17" s="10">
        <v>51</v>
      </c>
      <c r="V17" s="10">
        <v>256</v>
      </c>
      <c r="W17" s="10">
        <v>51</v>
      </c>
      <c r="X17" s="10">
        <v>102</v>
      </c>
      <c r="Y17" s="10">
        <v>103</v>
      </c>
      <c r="Z17" s="11">
        <f t="shared" si="4"/>
        <v>714</v>
      </c>
      <c r="AA17" s="11">
        <f t="shared" si="5"/>
        <v>51</v>
      </c>
      <c r="AB17" s="11">
        <f t="shared" si="6"/>
        <v>714</v>
      </c>
      <c r="AC17" s="16">
        <f t="shared" si="7"/>
        <v>19.921875</v>
      </c>
    </row>
    <row r="18" spans="1:28" ht="15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1:28" ht="15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</sheetData>
  <sheetProtection/>
  <mergeCells count="26">
    <mergeCell ref="A2:AB2"/>
    <mergeCell ref="A1:AB1"/>
    <mergeCell ref="B4:B6"/>
    <mergeCell ref="A4:A6"/>
    <mergeCell ref="N5:N6"/>
    <mergeCell ref="O5:Q5"/>
    <mergeCell ref="K5:K6"/>
    <mergeCell ref="M5:M6"/>
    <mergeCell ref="C4:Q4"/>
    <mergeCell ref="D5:F5"/>
    <mergeCell ref="G5:G6"/>
    <mergeCell ref="C5:C6"/>
    <mergeCell ref="R5:R6"/>
    <mergeCell ref="H5:H6"/>
    <mergeCell ref="L5:L6"/>
    <mergeCell ref="I5:I6"/>
    <mergeCell ref="J5:J6"/>
    <mergeCell ref="S4:T4"/>
    <mergeCell ref="U4:Z4"/>
    <mergeCell ref="AA4:AB4"/>
    <mergeCell ref="S5:S6"/>
    <mergeCell ref="T5:T6"/>
    <mergeCell ref="U5:U6"/>
    <mergeCell ref="Z5:Z6"/>
    <mergeCell ref="AA5:AA6"/>
    <mergeCell ref="AB5:AB6"/>
  </mergeCells>
  <printOptions horizontalCentered="1"/>
  <pageMargins left="0" right="0" top="0.5" bottom="0.25" header="0.5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"/>
  <sheetViews>
    <sheetView tabSelected="1" zoomScalePageLayoutView="0" workbookViewId="0" topLeftCell="A4">
      <selection activeCell="A2" sqref="A2:AB2"/>
    </sheetView>
  </sheetViews>
  <sheetFormatPr defaultColWidth="9.140625" defaultRowHeight="12.75"/>
  <cols>
    <col min="1" max="1" width="3.7109375" style="1" customWidth="1"/>
    <col min="2" max="2" width="18.28125" style="1" customWidth="1"/>
    <col min="3" max="3" width="12.8515625" style="1" customWidth="1"/>
    <col min="4" max="4" width="13.57421875" style="1" customWidth="1"/>
    <col min="5" max="5" width="14.00390625" style="1" customWidth="1"/>
    <col min="6" max="6" width="14.57421875" style="1" customWidth="1"/>
    <col min="7" max="13" width="0" style="1" hidden="1" customWidth="1"/>
    <col min="14" max="14" width="11.140625" style="1" customWidth="1"/>
    <col min="15" max="15" width="10.140625" style="1" hidden="1" customWidth="1"/>
    <col min="16" max="16" width="11.00390625" style="1" hidden="1" customWidth="1"/>
    <col min="17" max="17" width="10.28125" style="1" hidden="1" customWidth="1"/>
    <col min="18" max="18" width="0" style="1" hidden="1" customWidth="1"/>
    <col min="19" max="19" width="11.7109375" style="1" customWidth="1"/>
    <col min="20" max="20" width="10.28125" style="1" customWidth="1"/>
    <col min="21" max="21" width="10.8515625" style="1" customWidth="1"/>
    <col min="22" max="25" width="0" style="1" hidden="1" customWidth="1"/>
    <col min="26" max="26" width="12.28125" style="1" customWidth="1"/>
    <col min="27" max="27" width="9.421875" style="1" customWidth="1"/>
    <col min="28" max="28" width="10.28125" style="1" customWidth="1"/>
    <col min="29" max="16384" width="9.140625" style="1" customWidth="1"/>
  </cols>
  <sheetData>
    <row r="1" spans="1:28" ht="18.75">
      <c r="A1" s="38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28" ht="18.75">
      <c r="A2" s="37" t="s">
        <v>62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</row>
    <row r="4" spans="1:28" ht="42" customHeight="1">
      <c r="A4" s="33" t="s">
        <v>60</v>
      </c>
      <c r="B4" s="33" t="s">
        <v>30</v>
      </c>
      <c r="C4" s="34" t="s">
        <v>32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  <c r="R4" s="3"/>
      <c r="S4" s="23" t="s">
        <v>46</v>
      </c>
      <c r="T4" s="24"/>
      <c r="U4" s="23" t="s">
        <v>61</v>
      </c>
      <c r="V4" s="25"/>
      <c r="W4" s="25"/>
      <c r="X4" s="25"/>
      <c r="Y4" s="25"/>
      <c r="Z4" s="24"/>
      <c r="AA4" s="23" t="s">
        <v>56</v>
      </c>
      <c r="AB4" s="24"/>
    </row>
    <row r="5" spans="1:28" ht="24.75" customHeight="1">
      <c r="A5" s="33"/>
      <c r="B5" s="33"/>
      <c r="C5" s="30" t="s">
        <v>12</v>
      </c>
      <c r="D5" s="30" t="s">
        <v>13</v>
      </c>
      <c r="E5" s="30"/>
      <c r="F5" s="30"/>
      <c r="G5" s="30" t="s">
        <v>0</v>
      </c>
      <c r="H5" s="30" t="s">
        <v>1</v>
      </c>
      <c r="I5" s="30" t="s">
        <v>31</v>
      </c>
      <c r="J5" s="30" t="s">
        <v>22</v>
      </c>
      <c r="K5" s="30" t="s">
        <v>2</v>
      </c>
      <c r="L5" s="30"/>
      <c r="M5" s="30"/>
      <c r="N5" s="30" t="s">
        <v>52</v>
      </c>
      <c r="O5" s="30" t="s">
        <v>21</v>
      </c>
      <c r="P5" s="30"/>
      <c r="Q5" s="30"/>
      <c r="R5" s="30" t="s">
        <v>20</v>
      </c>
      <c r="S5" s="26" t="s">
        <v>54</v>
      </c>
      <c r="T5" s="26" t="s">
        <v>53</v>
      </c>
      <c r="U5" s="26" t="s">
        <v>45</v>
      </c>
      <c r="V5" s="22"/>
      <c r="W5" s="22"/>
      <c r="X5" s="22"/>
      <c r="Y5" s="22"/>
      <c r="Z5" s="26" t="s">
        <v>43</v>
      </c>
      <c r="AA5" s="26" t="s">
        <v>44</v>
      </c>
      <c r="AB5" s="28" t="s">
        <v>53</v>
      </c>
    </row>
    <row r="6" spans="1:28" ht="182.25" customHeight="1">
      <c r="A6" s="33"/>
      <c r="B6" s="33"/>
      <c r="C6" s="30"/>
      <c r="D6" s="4" t="s">
        <v>48</v>
      </c>
      <c r="E6" s="4" t="s">
        <v>49</v>
      </c>
      <c r="F6" s="4" t="s">
        <v>50</v>
      </c>
      <c r="G6" s="30"/>
      <c r="H6" s="30"/>
      <c r="I6" s="30"/>
      <c r="J6" s="30"/>
      <c r="K6" s="30"/>
      <c r="L6" s="30"/>
      <c r="M6" s="30"/>
      <c r="N6" s="30"/>
      <c r="O6" s="4" t="s">
        <v>48</v>
      </c>
      <c r="P6" s="4" t="s">
        <v>49</v>
      </c>
      <c r="Q6" s="4" t="s">
        <v>50</v>
      </c>
      <c r="R6" s="30"/>
      <c r="S6" s="27"/>
      <c r="T6" s="27"/>
      <c r="U6" s="27"/>
      <c r="V6" s="3"/>
      <c r="W6" s="3" t="s">
        <v>14</v>
      </c>
      <c r="X6" s="3" t="s">
        <v>15</v>
      </c>
      <c r="Y6" s="3" t="s">
        <v>16</v>
      </c>
      <c r="Z6" s="27"/>
      <c r="AA6" s="27"/>
      <c r="AB6" s="29"/>
    </row>
    <row r="7" spans="1:28" ht="25.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23</v>
      </c>
      <c r="H7" s="2" t="s">
        <v>24</v>
      </c>
      <c r="I7" s="2" t="s">
        <v>25</v>
      </c>
      <c r="J7" s="2" t="s">
        <v>26</v>
      </c>
      <c r="K7" s="2" t="s">
        <v>27</v>
      </c>
      <c r="L7" s="2" t="s">
        <v>28</v>
      </c>
      <c r="M7" s="2" t="s">
        <v>17</v>
      </c>
      <c r="N7" s="2" t="s">
        <v>51</v>
      </c>
      <c r="O7" s="2" t="s">
        <v>39</v>
      </c>
      <c r="P7" s="2" t="s">
        <v>40</v>
      </c>
      <c r="Q7" s="2" t="s">
        <v>41</v>
      </c>
      <c r="R7" s="2">
        <v>18</v>
      </c>
      <c r="S7" s="17" t="s">
        <v>39</v>
      </c>
      <c r="T7" s="17" t="s">
        <v>40</v>
      </c>
      <c r="U7" s="17" t="s">
        <v>41</v>
      </c>
      <c r="V7" s="17" t="s">
        <v>18</v>
      </c>
      <c r="W7" s="17">
        <v>20</v>
      </c>
      <c r="X7" s="17">
        <v>21</v>
      </c>
      <c r="Y7" s="17">
        <v>22</v>
      </c>
      <c r="Z7" s="17" t="s">
        <v>42</v>
      </c>
      <c r="AA7" s="17" t="s">
        <v>58</v>
      </c>
      <c r="AB7" s="17" t="s">
        <v>59</v>
      </c>
    </row>
    <row r="8" spans="1:29" ht="22.5" customHeight="1">
      <c r="A8" s="5"/>
      <c r="B8" s="6" t="s">
        <v>3</v>
      </c>
      <c r="C8" s="7">
        <f aca="true" t="shared" si="0" ref="C8:AB8">SUM(C10:C17)</f>
        <v>3508</v>
      </c>
      <c r="D8" s="7">
        <f t="shared" si="0"/>
        <v>1478</v>
      </c>
      <c r="E8" s="7">
        <f t="shared" si="0"/>
        <v>1626</v>
      </c>
      <c r="F8" s="7">
        <f t="shared" si="0"/>
        <v>404</v>
      </c>
      <c r="G8" s="7">
        <f t="shared" si="0"/>
        <v>622</v>
      </c>
      <c r="H8" s="7">
        <f t="shared" si="0"/>
        <v>1234</v>
      </c>
      <c r="I8" s="7">
        <f t="shared" si="0"/>
        <v>991</v>
      </c>
      <c r="J8" s="7">
        <f t="shared" si="0"/>
        <v>0</v>
      </c>
      <c r="K8" s="7">
        <f t="shared" si="0"/>
        <v>1198</v>
      </c>
      <c r="L8" s="7">
        <f t="shared" si="0"/>
        <v>0</v>
      </c>
      <c r="M8" s="7">
        <f t="shared" si="0"/>
        <v>99584</v>
      </c>
      <c r="N8" s="7">
        <f t="shared" si="0"/>
        <v>46964</v>
      </c>
      <c r="O8" s="7">
        <f t="shared" si="0"/>
        <v>17736</v>
      </c>
      <c r="P8" s="7">
        <f t="shared" si="0"/>
        <v>22764</v>
      </c>
      <c r="Q8" s="7">
        <f t="shared" si="0"/>
        <v>6464</v>
      </c>
      <c r="R8" s="7">
        <f t="shared" si="0"/>
        <v>52620</v>
      </c>
      <c r="S8" s="7">
        <f t="shared" si="0"/>
        <v>435</v>
      </c>
      <c r="T8" s="7">
        <f t="shared" si="0"/>
        <v>6090</v>
      </c>
      <c r="U8" s="7">
        <f t="shared" si="0"/>
        <v>326</v>
      </c>
      <c r="V8" s="7">
        <f t="shared" si="0"/>
        <v>90571</v>
      </c>
      <c r="W8" s="7">
        <f t="shared" si="0"/>
        <v>18243</v>
      </c>
      <c r="X8" s="7">
        <f t="shared" si="0"/>
        <v>36684</v>
      </c>
      <c r="Y8" s="7">
        <f t="shared" si="0"/>
        <v>36054</v>
      </c>
      <c r="Z8" s="7">
        <f t="shared" si="0"/>
        <v>4564</v>
      </c>
      <c r="AA8" s="7">
        <f t="shared" si="0"/>
        <v>761</v>
      </c>
      <c r="AB8" s="7">
        <f t="shared" si="0"/>
        <v>10654</v>
      </c>
      <c r="AC8" s="16">
        <f>AA8/C8*100</f>
        <v>21.69327251995439</v>
      </c>
    </row>
    <row r="9" spans="1:29" ht="22.5" customHeight="1">
      <c r="A9" s="8"/>
      <c r="B9" s="18"/>
      <c r="C9" s="19"/>
      <c r="D9" s="19"/>
      <c r="E9" s="19"/>
      <c r="F9" s="19"/>
      <c r="G9" s="19"/>
      <c r="H9" s="19"/>
      <c r="I9" s="19"/>
      <c r="J9" s="19"/>
      <c r="K9" s="20"/>
      <c r="L9" s="19"/>
      <c r="M9" s="21"/>
      <c r="N9" s="21"/>
      <c r="O9" s="21"/>
      <c r="P9" s="21"/>
      <c r="Q9" s="21"/>
      <c r="R9" s="21"/>
      <c r="S9" s="21"/>
      <c r="T9" s="21"/>
      <c r="U9" s="19"/>
      <c r="V9" s="21"/>
      <c r="W9" s="21"/>
      <c r="X9" s="21"/>
      <c r="Y9" s="21"/>
      <c r="Z9" s="21"/>
      <c r="AA9" s="21"/>
      <c r="AB9" s="21"/>
      <c r="AC9" s="16"/>
    </row>
    <row r="10" spans="1:29" ht="22.5" customHeight="1">
      <c r="A10" s="8">
        <v>1</v>
      </c>
      <c r="B10" s="9" t="s">
        <v>4</v>
      </c>
      <c r="C10" s="10">
        <v>138</v>
      </c>
      <c r="D10" s="10">
        <v>113</v>
      </c>
      <c r="E10" s="10">
        <v>25</v>
      </c>
      <c r="F10" s="10">
        <v>0</v>
      </c>
      <c r="G10" s="10">
        <v>0</v>
      </c>
      <c r="H10" s="10">
        <v>22</v>
      </c>
      <c r="I10" s="10">
        <v>25</v>
      </c>
      <c r="J10" s="10">
        <v>0</v>
      </c>
      <c r="K10" s="10">
        <v>91</v>
      </c>
      <c r="L10" s="10"/>
      <c r="M10" s="10">
        <v>3776</v>
      </c>
      <c r="N10" s="10">
        <v>1706</v>
      </c>
      <c r="O10" s="10">
        <f aca="true" t="shared" si="1" ref="O10:O17">D10*12</f>
        <v>1356</v>
      </c>
      <c r="P10" s="10">
        <f aca="true" t="shared" si="2" ref="P10:P17">E10*14</f>
        <v>350</v>
      </c>
      <c r="Q10" s="10">
        <f aca="true" t="shared" si="3" ref="Q10:Q17">F10*16</f>
        <v>0</v>
      </c>
      <c r="R10" s="10">
        <v>2070</v>
      </c>
      <c r="S10" s="10"/>
      <c r="T10" s="10"/>
      <c r="U10" s="10">
        <v>25</v>
      </c>
      <c r="V10" s="10">
        <v>138</v>
      </c>
      <c r="W10" s="10">
        <v>28</v>
      </c>
      <c r="X10" s="10">
        <v>55</v>
      </c>
      <c r="Y10" s="10">
        <v>55</v>
      </c>
      <c r="Z10" s="11">
        <f aca="true" t="shared" si="4" ref="Z10:Z17">U10*14</f>
        <v>350</v>
      </c>
      <c r="AA10" s="11">
        <f aca="true" t="shared" si="5" ref="AA10:AA17">S10+U10</f>
        <v>25</v>
      </c>
      <c r="AB10" s="11">
        <f aca="true" t="shared" si="6" ref="AB10:AB17">T10+Z10</f>
        <v>350</v>
      </c>
      <c r="AC10" s="16">
        <f aca="true" t="shared" si="7" ref="AC10:AC17">AA10/C10*100</f>
        <v>18.115942028985508</v>
      </c>
    </row>
    <row r="11" spans="1:29" ht="22.5" customHeight="1">
      <c r="A11" s="8">
        <v>2</v>
      </c>
      <c r="B11" s="12" t="s">
        <v>5</v>
      </c>
      <c r="C11" s="10">
        <v>386</v>
      </c>
      <c r="D11" s="10">
        <v>386</v>
      </c>
      <c r="E11" s="10">
        <v>0</v>
      </c>
      <c r="F11" s="10">
        <v>0</v>
      </c>
      <c r="G11" s="10">
        <v>0</v>
      </c>
      <c r="H11" s="10">
        <v>198</v>
      </c>
      <c r="I11" s="10">
        <v>0</v>
      </c>
      <c r="J11" s="10">
        <v>0</v>
      </c>
      <c r="K11" s="10">
        <v>188</v>
      </c>
      <c r="L11" s="10"/>
      <c r="M11" s="10">
        <v>10422</v>
      </c>
      <c r="N11" s="10">
        <v>4632</v>
      </c>
      <c r="O11" s="10">
        <f t="shared" si="1"/>
        <v>4632</v>
      </c>
      <c r="P11" s="10">
        <f t="shared" si="2"/>
        <v>0</v>
      </c>
      <c r="Q11" s="10">
        <f t="shared" si="3"/>
        <v>0</v>
      </c>
      <c r="R11" s="10">
        <v>5790</v>
      </c>
      <c r="S11" s="10"/>
      <c r="T11" s="10"/>
      <c r="U11" s="10">
        <v>60</v>
      </c>
      <c r="V11" s="13">
        <v>88261</v>
      </c>
      <c r="W11" s="13">
        <v>17700</v>
      </c>
      <c r="X11" s="13">
        <v>35595</v>
      </c>
      <c r="Y11" s="13">
        <v>34966</v>
      </c>
      <c r="Z11" s="11">
        <f t="shared" si="4"/>
        <v>840</v>
      </c>
      <c r="AA11" s="11">
        <f t="shared" si="5"/>
        <v>60</v>
      </c>
      <c r="AB11" s="11">
        <f t="shared" si="6"/>
        <v>840</v>
      </c>
      <c r="AC11" s="16">
        <f t="shared" si="7"/>
        <v>15.544041450777202</v>
      </c>
    </row>
    <row r="12" spans="1:31" ht="22.5" customHeight="1">
      <c r="A12" s="8">
        <v>3</v>
      </c>
      <c r="B12" s="12" t="s">
        <v>6</v>
      </c>
      <c r="C12" s="10">
        <v>811</v>
      </c>
      <c r="D12" s="10">
        <v>287</v>
      </c>
      <c r="E12" s="10">
        <v>472</v>
      </c>
      <c r="F12" s="10">
        <v>52</v>
      </c>
      <c r="G12" s="10">
        <v>7</v>
      </c>
      <c r="H12" s="10">
        <v>435</v>
      </c>
      <c r="I12" s="10">
        <v>249</v>
      </c>
      <c r="J12" s="10">
        <v>0</v>
      </c>
      <c r="K12" s="10">
        <v>228</v>
      </c>
      <c r="L12" s="10"/>
      <c r="M12" s="10">
        <v>23049</v>
      </c>
      <c r="N12" s="10">
        <v>10884</v>
      </c>
      <c r="O12" s="10">
        <f t="shared" si="1"/>
        <v>3444</v>
      </c>
      <c r="P12" s="10">
        <f t="shared" si="2"/>
        <v>6608</v>
      </c>
      <c r="Q12" s="10">
        <f t="shared" si="3"/>
        <v>832</v>
      </c>
      <c r="R12" s="10">
        <v>12165</v>
      </c>
      <c r="S12" s="10"/>
      <c r="T12" s="10"/>
      <c r="U12" s="10">
        <v>70</v>
      </c>
      <c r="V12" s="13">
        <v>409</v>
      </c>
      <c r="W12" s="13">
        <v>82</v>
      </c>
      <c r="X12" s="13">
        <v>165</v>
      </c>
      <c r="Y12" s="13">
        <v>162</v>
      </c>
      <c r="Z12" s="11">
        <f t="shared" si="4"/>
        <v>980</v>
      </c>
      <c r="AA12" s="11">
        <f t="shared" si="5"/>
        <v>70</v>
      </c>
      <c r="AB12" s="11">
        <f t="shared" si="6"/>
        <v>980</v>
      </c>
      <c r="AC12" s="16">
        <f t="shared" si="7"/>
        <v>8.631319358816276</v>
      </c>
      <c r="AE12" s="1">
        <f>F12*16</f>
        <v>832</v>
      </c>
    </row>
    <row r="13" spans="1:29" ht="22.5" customHeight="1">
      <c r="A13" s="8">
        <v>4</v>
      </c>
      <c r="B13" s="12" t="s">
        <v>7</v>
      </c>
      <c r="C13" s="10">
        <v>511</v>
      </c>
      <c r="D13" s="10">
        <v>179</v>
      </c>
      <c r="E13" s="10">
        <v>332</v>
      </c>
      <c r="F13" s="10">
        <v>0</v>
      </c>
      <c r="G13" s="10">
        <v>0</v>
      </c>
      <c r="H13" s="10">
        <v>256</v>
      </c>
      <c r="I13" s="10">
        <v>327</v>
      </c>
      <c r="J13" s="10">
        <v>0</v>
      </c>
      <c r="K13" s="10">
        <v>79</v>
      </c>
      <c r="L13" s="10"/>
      <c r="M13" s="10">
        <v>14461</v>
      </c>
      <c r="N13" s="10">
        <v>6796</v>
      </c>
      <c r="O13" s="10">
        <f t="shared" si="1"/>
        <v>2148</v>
      </c>
      <c r="P13" s="10">
        <f t="shared" si="2"/>
        <v>4648</v>
      </c>
      <c r="Q13" s="10">
        <f t="shared" si="3"/>
        <v>0</v>
      </c>
      <c r="R13" s="10">
        <v>7665</v>
      </c>
      <c r="S13" s="10">
        <v>215</v>
      </c>
      <c r="T13" s="10">
        <f>S13*14</f>
        <v>3010</v>
      </c>
      <c r="U13" s="10"/>
      <c r="V13" s="13">
        <v>332</v>
      </c>
      <c r="W13" s="13">
        <v>102</v>
      </c>
      <c r="X13" s="13">
        <v>204</v>
      </c>
      <c r="Y13" s="13">
        <v>205</v>
      </c>
      <c r="Z13" s="11">
        <f t="shared" si="4"/>
        <v>0</v>
      </c>
      <c r="AA13" s="11">
        <f t="shared" si="5"/>
        <v>215</v>
      </c>
      <c r="AB13" s="11">
        <f t="shared" si="6"/>
        <v>3010</v>
      </c>
      <c r="AC13" s="16">
        <f t="shared" si="7"/>
        <v>42.07436399217221</v>
      </c>
    </row>
    <row r="14" spans="1:29" ht="22.5" customHeight="1">
      <c r="A14" s="8">
        <v>5</v>
      </c>
      <c r="B14" s="12" t="s">
        <v>8</v>
      </c>
      <c r="C14" s="10">
        <v>603</v>
      </c>
      <c r="D14" s="10">
        <v>231</v>
      </c>
      <c r="E14" s="10">
        <v>372</v>
      </c>
      <c r="F14" s="10">
        <v>0</v>
      </c>
      <c r="G14" s="10">
        <v>0</v>
      </c>
      <c r="H14" s="10">
        <v>100</v>
      </c>
      <c r="I14" s="10">
        <v>37</v>
      </c>
      <c r="J14" s="10">
        <v>0</v>
      </c>
      <c r="K14" s="10">
        <v>485</v>
      </c>
      <c r="L14" s="10"/>
      <c r="M14" s="10">
        <v>17025</v>
      </c>
      <c r="N14" s="10">
        <v>7980</v>
      </c>
      <c r="O14" s="10">
        <f t="shared" si="1"/>
        <v>2772</v>
      </c>
      <c r="P14" s="10">
        <f t="shared" si="2"/>
        <v>5208</v>
      </c>
      <c r="Q14" s="10">
        <f t="shared" si="3"/>
        <v>0</v>
      </c>
      <c r="R14" s="10">
        <v>9045</v>
      </c>
      <c r="S14" s="10">
        <v>220</v>
      </c>
      <c r="T14" s="10">
        <f>S14*14</f>
        <v>3080</v>
      </c>
      <c r="U14" s="10"/>
      <c r="V14" s="13">
        <v>372</v>
      </c>
      <c r="W14" s="13">
        <v>120</v>
      </c>
      <c r="X14" s="13">
        <v>242</v>
      </c>
      <c r="Y14" s="13">
        <v>241</v>
      </c>
      <c r="Z14" s="11">
        <f t="shared" si="4"/>
        <v>0</v>
      </c>
      <c r="AA14" s="11">
        <f t="shared" si="5"/>
        <v>220</v>
      </c>
      <c r="AB14" s="11">
        <f t="shared" si="6"/>
        <v>3080</v>
      </c>
      <c r="AC14" s="16">
        <f t="shared" si="7"/>
        <v>36.48424543946932</v>
      </c>
    </row>
    <row r="15" spans="1:29" ht="22.5" customHeight="1">
      <c r="A15" s="8">
        <v>6</v>
      </c>
      <c r="B15" s="12" t="s">
        <v>9</v>
      </c>
      <c r="C15" s="10">
        <v>412</v>
      </c>
      <c r="D15" s="10">
        <v>183</v>
      </c>
      <c r="E15" s="10">
        <v>210</v>
      </c>
      <c r="F15" s="10">
        <v>19</v>
      </c>
      <c r="G15" s="10">
        <v>0</v>
      </c>
      <c r="H15" s="10">
        <v>204</v>
      </c>
      <c r="I15" s="10">
        <v>98</v>
      </c>
      <c r="J15" s="10">
        <v>0</v>
      </c>
      <c r="K15" s="10">
        <v>110</v>
      </c>
      <c r="L15" s="10"/>
      <c r="M15" s="10">
        <v>11620</v>
      </c>
      <c r="N15" s="10">
        <v>5440</v>
      </c>
      <c r="O15" s="10">
        <f t="shared" si="1"/>
        <v>2196</v>
      </c>
      <c r="P15" s="10">
        <f t="shared" si="2"/>
        <v>2940</v>
      </c>
      <c r="Q15" s="10">
        <f t="shared" si="3"/>
        <v>304</v>
      </c>
      <c r="R15" s="10">
        <v>6180</v>
      </c>
      <c r="S15" s="10"/>
      <c r="T15" s="10"/>
      <c r="U15" s="10">
        <v>60</v>
      </c>
      <c r="V15" s="13">
        <v>412</v>
      </c>
      <c r="W15" s="13">
        <v>82</v>
      </c>
      <c r="X15" s="13">
        <v>165</v>
      </c>
      <c r="Y15" s="13">
        <v>165</v>
      </c>
      <c r="Z15" s="11">
        <f t="shared" si="4"/>
        <v>840</v>
      </c>
      <c r="AA15" s="11">
        <f t="shared" si="5"/>
        <v>60</v>
      </c>
      <c r="AB15" s="11">
        <f t="shared" si="6"/>
        <v>840</v>
      </c>
      <c r="AC15" s="16">
        <f t="shared" si="7"/>
        <v>14.563106796116504</v>
      </c>
    </row>
    <row r="16" spans="1:29" ht="22.5" customHeight="1">
      <c r="A16" s="8">
        <v>7</v>
      </c>
      <c r="B16" s="9" t="s">
        <v>10</v>
      </c>
      <c r="C16" s="10">
        <v>391</v>
      </c>
      <c r="D16" s="10">
        <v>98</v>
      </c>
      <c r="E16" s="10">
        <v>175</v>
      </c>
      <c r="F16" s="10">
        <v>118</v>
      </c>
      <c r="G16" s="10">
        <v>360</v>
      </c>
      <c r="H16" s="10">
        <v>15</v>
      </c>
      <c r="I16" s="10">
        <v>0</v>
      </c>
      <c r="J16" s="10">
        <v>0</v>
      </c>
      <c r="K16" s="10">
        <v>16</v>
      </c>
      <c r="L16" s="10"/>
      <c r="M16" s="10">
        <v>11379</v>
      </c>
      <c r="N16" s="10">
        <v>5514</v>
      </c>
      <c r="O16" s="10">
        <f t="shared" si="1"/>
        <v>1176</v>
      </c>
      <c r="P16" s="10">
        <f t="shared" si="2"/>
        <v>2450</v>
      </c>
      <c r="Q16" s="10">
        <f t="shared" si="3"/>
        <v>1888</v>
      </c>
      <c r="R16" s="10">
        <v>5865</v>
      </c>
      <c r="S16" s="10"/>
      <c r="T16" s="10"/>
      <c r="U16" s="10">
        <v>60</v>
      </c>
      <c r="V16" s="13">
        <v>391</v>
      </c>
      <c r="W16" s="13">
        <v>78</v>
      </c>
      <c r="X16" s="13">
        <v>156</v>
      </c>
      <c r="Y16" s="13">
        <v>157</v>
      </c>
      <c r="Z16" s="11">
        <f t="shared" si="4"/>
        <v>840</v>
      </c>
      <c r="AA16" s="11">
        <f t="shared" si="5"/>
        <v>60</v>
      </c>
      <c r="AB16" s="11">
        <f t="shared" si="6"/>
        <v>840</v>
      </c>
      <c r="AC16" s="16">
        <f t="shared" si="7"/>
        <v>15.34526854219949</v>
      </c>
    </row>
    <row r="17" spans="1:29" ht="22.5" customHeight="1">
      <c r="A17" s="8">
        <v>8</v>
      </c>
      <c r="B17" s="12" t="s">
        <v>11</v>
      </c>
      <c r="C17" s="10">
        <v>256</v>
      </c>
      <c r="D17" s="10">
        <v>1</v>
      </c>
      <c r="E17" s="10">
        <v>40</v>
      </c>
      <c r="F17" s="10">
        <v>215</v>
      </c>
      <c r="G17" s="10">
        <v>255</v>
      </c>
      <c r="H17" s="10">
        <v>4</v>
      </c>
      <c r="I17" s="10">
        <v>255</v>
      </c>
      <c r="J17" s="10">
        <v>0</v>
      </c>
      <c r="K17" s="10">
        <v>1</v>
      </c>
      <c r="L17" s="10"/>
      <c r="M17" s="10">
        <v>7852</v>
      </c>
      <c r="N17" s="10">
        <v>4012</v>
      </c>
      <c r="O17" s="10">
        <f t="shared" si="1"/>
        <v>12</v>
      </c>
      <c r="P17" s="10">
        <f t="shared" si="2"/>
        <v>560</v>
      </c>
      <c r="Q17" s="10">
        <f t="shared" si="3"/>
        <v>3440</v>
      </c>
      <c r="R17" s="10">
        <v>3840</v>
      </c>
      <c r="S17" s="10"/>
      <c r="T17" s="10"/>
      <c r="U17" s="10">
        <v>51</v>
      </c>
      <c r="V17" s="10">
        <v>256</v>
      </c>
      <c r="W17" s="10">
        <v>51</v>
      </c>
      <c r="X17" s="10">
        <v>102</v>
      </c>
      <c r="Y17" s="10">
        <v>103</v>
      </c>
      <c r="Z17" s="11">
        <f t="shared" si="4"/>
        <v>714</v>
      </c>
      <c r="AA17" s="11">
        <f t="shared" si="5"/>
        <v>51</v>
      </c>
      <c r="AB17" s="11">
        <f t="shared" si="6"/>
        <v>714</v>
      </c>
      <c r="AC17" s="16">
        <f t="shared" si="7"/>
        <v>19.921875</v>
      </c>
    </row>
    <row r="18" spans="1:28" ht="15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1:28" ht="15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</sheetData>
  <sheetProtection/>
  <mergeCells count="26">
    <mergeCell ref="G5:G6"/>
    <mergeCell ref="C5:C6"/>
    <mergeCell ref="R5:R6"/>
    <mergeCell ref="H5:H6"/>
    <mergeCell ref="L5:L6"/>
    <mergeCell ref="I5:I6"/>
    <mergeCell ref="J5:J6"/>
    <mergeCell ref="A2:AB2"/>
    <mergeCell ref="A1:AB1"/>
    <mergeCell ref="B4:B6"/>
    <mergeCell ref="A4:A6"/>
    <mergeCell ref="N5:N6"/>
    <mergeCell ref="O5:Q5"/>
    <mergeCell ref="K5:K6"/>
    <mergeCell ref="M5:M6"/>
    <mergeCell ref="C4:Q4"/>
    <mergeCell ref="D5:F5"/>
    <mergeCell ref="AA5:AA6"/>
    <mergeCell ref="AB5:AB6"/>
    <mergeCell ref="S4:T4"/>
    <mergeCell ref="U4:Z4"/>
    <mergeCell ref="AA4:AB4"/>
    <mergeCell ref="S5:S6"/>
    <mergeCell ref="T5:T6"/>
    <mergeCell ref="U5:U6"/>
    <mergeCell ref="Z5:Z6"/>
  </mergeCells>
  <printOptions horizontalCentered="1"/>
  <pageMargins left="0" right="0" top="0.5" bottom="0.25" header="0.5" footer="0.2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tranthihue</dc:creator>
  <cp:keywords/>
  <dc:description/>
  <cp:lastModifiedBy>trannamdt1</cp:lastModifiedBy>
  <cp:lastPrinted>2015-09-25T08:32:55Z</cp:lastPrinted>
  <dcterms:created xsi:type="dcterms:W3CDTF">2015-01-16T06:59:34Z</dcterms:created>
  <dcterms:modified xsi:type="dcterms:W3CDTF">2015-10-13T08:57:34Z</dcterms:modified>
  <cp:category/>
  <cp:version/>
  <cp:contentType/>
  <cp:contentStatus/>
</cp:coreProperties>
</file>