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activeTab="2"/>
  </bookViews>
  <sheets>
    <sheet name="60," sheetId="22" r:id="rId1"/>
    <sheet name="61" sheetId="1" r:id="rId2"/>
    <sheet name="62 " sheetId="8" r:id="rId3"/>
  </sheets>
  <definedNames>
    <definedName name="_xlnm.Print_Titles" localSheetId="2">'62 '!$9:$10</definedName>
  </definedNames>
  <calcPr calcId="144525"/>
</workbook>
</file>

<file path=xl/calcChain.xml><?xml version="1.0" encoding="utf-8"?>
<calcChain xmlns="http://schemas.openxmlformats.org/spreadsheetml/2006/main">
  <c r="N12" i="1" l="1"/>
  <c r="J102" i="1" l="1"/>
  <c r="D102" i="1"/>
  <c r="K102" i="1" s="1"/>
  <c r="J77" i="1"/>
  <c r="D77" i="1"/>
  <c r="K77" i="1" s="1"/>
  <c r="J74" i="1"/>
  <c r="D74" i="1"/>
  <c r="K74" i="1" s="1"/>
  <c r="J72" i="1"/>
  <c r="D72" i="1"/>
  <c r="K72" i="1" s="1"/>
  <c r="J61" i="1"/>
  <c r="D61" i="1"/>
  <c r="K61" i="1" s="1"/>
  <c r="K58" i="1"/>
  <c r="J58" i="1"/>
  <c r="J54" i="1"/>
  <c r="D54" i="1"/>
  <c r="K54" i="1" s="1"/>
  <c r="C50" i="1"/>
  <c r="D50" i="1" s="1"/>
  <c r="K49" i="1"/>
  <c r="J49" i="1"/>
  <c r="J47" i="1"/>
  <c r="D47" i="1"/>
  <c r="K47" i="1" s="1"/>
  <c r="D41" i="1"/>
  <c r="K41" i="1" s="1"/>
  <c r="C41" i="1"/>
  <c r="J41" i="1" s="1"/>
  <c r="I14" i="1"/>
  <c r="H14" i="1"/>
  <c r="G14" i="1"/>
  <c r="F14" i="1"/>
  <c r="E14" i="1"/>
  <c r="J14" i="1" s="1"/>
  <c r="C14" i="1"/>
  <c r="J13" i="1"/>
  <c r="I13" i="1"/>
  <c r="H13" i="1"/>
  <c r="H12" i="1" s="1"/>
  <c r="G13" i="1"/>
  <c r="F13" i="1"/>
  <c r="F12" i="1" s="1"/>
  <c r="E13" i="1"/>
  <c r="C13" i="1"/>
  <c r="I12" i="1"/>
  <c r="G12" i="1"/>
  <c r="E12" i="1"/>
  <c r="J12" i="1" s="1"/>
  <c r="C12" i="1"/>
  <c r="K13" i="1" l="1"/>
  <c r="K50" i="1"/>
  <c r="D14" i="1"/>
  <c r="D13" i="1"/>
  <c r="D12" i="1" s="1"/>
  <c r="K14" i="1"/>
  <c r="J50" i="1"/>
  <c r="K12" i="1"/>
  <c r="C13" i="22" l="1"/>
  <c r="D13" i="22"/>
  <c r="B19" i="22" l="1"/>
  <c r="E14" i="22"/>
  <c r="E13" i="22" s="1"/>
  <c r="E23" i="22"/>
  <c r="D23" i="22"/>
  <c r="B15" i="22"/>
  <c r="B23" i="22" l="1"/>
  <c r="B14" i="22"/>
  <c r="B13" i="22" s="1"/>
  <c r="J12" i="8"/>
  <c r="J33" i="8"/>
  <c r="J52" i="8"/>
  <c r="I12" i="8"/>
  <c r="I33" i="8"/>
  <c r="I39" i="8"/>
  <c r="I44" i="8"/>
  <c r="I52" i="8"/>
  <c r="C11" i="8"/>
  <c r="C30" i="8"/>
  <c r="I30" i="8" s="1"/>
  <c r="D30" i="8"/>
  <c r="J30" i="8" s="1"/>
  <c r="D44" i="8"/>
  <c r="J44" i="8" s="1"/>
  <c r="D39" i="8"/>
  <c r="J39" i="8" s="1"/>
  <c r="C53" i="8" l="1"/>
  <c r="I53" i="8" s="1"/>
  <c r="I11" i="8"/>
  <c r="D11" i="8"/>
  <c r="D53" i="8" l="1"/>
  <c r="J53" i="8" s="1"/>
  <c r="J11" i="8"/>
</calcChain>
</file>

<file path=xl/sharedStrings.xml><?xml version="1.0" encoding="utf-8"?>
<sst xmlns="http://schemas.openxmlformats.org/spreadsheetml/2006/main" count="915" uniqueCount="263">
  <si>
    <t>Mẫu biểu số 61</t>
  </si>
  <si>
    <t/>
  </si>
  <si>
    <t>QUYẾT TOÁN THU NSNN, VAY NSĐP NĂM 2019</t>
  </si>
  <si>
    <t>Đơn vị: Đồng</t>
  </si>
  <si>
    <t>Dự toán năm</t>
  </si>
  <si>
    <t>Phân chia theo từng cấp ngân sách</t>
  </si>
  <si>
    <t>So sánh QT/DT (%)</t>
  </si>
  <si>
    <t>STT</t>
  </si>
  <si>
    <t>Nội dung</t>
  </si>
  <si>
    <t>Cấp trên giao</t>
  </si>
  <si>
    <t>HĐND quyết định</t>
  </si>
  <si>
    <t>Quyết toán năm</t>
  </si>
  <si>
    <t>Thu NSTW</t>
  </si>
  <si>
    <t>Thu NS cấp tỉnh</t>
  </si>
  <si>
    <t>Thu NS cấp huyện</t>
  </si>
  <si>
    <t>Thu NS cấp xã</t>
  </si>
  <si>
    <t>TỔNG SỐ (A+B+C+D+E)</t>
  </si>
  <si>
    <t>A</t>
  </si>
  <si>
    <t>THU NGÂN SÁCH NHÀ NƯỚC</t>
  </si>
  <si>
    <t>I</t>
  </si>
  <si>
    <t>Thu nội địa</t>
  </si>
  <si>
    <t>1</t>
  </si>
  <si>
    <t>Thu từ khu vực doanh nghiệp nhà nước do Trung ương quản lý</t>
  </si>
  <si>
    <t>- Thuế giá trị gia tăng</t>
  </si>
  <si>
    <t>Trong đó: Thu từ hoạt động thăm dò, khai thác, dầu khí</t>
  </si>
  <si>
    <t>0</t>
  </si>
  <si>
    <t>- Thuế thu nhập doanh nghiệp</t>
  </si>
  <si>
    <t>- Thuế tiêu thụ đặc biệt</t>
  </si>
  <si>
    <t>Trong đó: Thu từ cơ sở kinh doanh nhập khẩu tiếp tục bán ra trong nước</t>
  </si>
  <si>
    <t>- Thuế tài nguyên</t>
  </si>
  <si>
    <t>Trong đó: Thuế tài nguyên dầu, khí</t>
  </si>
  <si>
    <t>2</t>
  </si>
  <si>
    <t>Thu từ khu vực doanh nghiệp nhà nước do địa phương quản lý</t>
  </si>
  <si>
    <t>3</t>
  </si>
  <si>
    <t>Thu từ khu vực doanh nghiệp có vốn đầu tư nước ngoài</t>
  </si>
  <si>
    <t>Trong đó: Thu từ hoạt động thăm dò và khai thác dầu, khí</t>
  </si>
  <si>
    <t>- Thu từ khí thiên nhiên</t>
  </si>
  <si>
    <t>Trong đó: - Thu từ cơ sở kinh doanh nhập khẩu tiếp tục bán ra trong nước</t>
  </si>
  <si>
    <t>- Tiền thuê mặt đất, mặt nước</t>
  </si>
  <si>
    <t>4</t>
  </si>
  <si>
    <t>Thu từ khu vực kinh tế ngoài quốc doanh</t>
  </si>
  <si>
    <t>5</t>
  </si>
  <si>
    <t>Lệ phí trước bạ</t>
  </si>
  <si>
    <t>6</t>
  </si>
  <si>
    <t>Thuế sử dụng đất nông nghiệp</t>
  </si>
  <si>
    <t>7</t>
  </si>
  <si>
    <t>Thuế sử dụng đất phi nông nghiệp</t>
  </si>
  <si>
    <t>8</t>
  </si>
  <si>
    <t>Thuế thu nhập cá nhân</t>
  </si>
  <si>
    <t>9</t>
  </si>
  <si>
    <t>Thuế bảo vệ môi trường</t>
  </si>
  <si>
    <t>Trong đó: - Thu từ hàng hóa nhập khẩu</t>
  </si>
  <si>
    <t>- Thu từ hàng hóa sản xuất trong nước</t>
  </si>
  <si>
    <t>10</t>
  </si>
  <si>
    <t>Phí, lệ phí</t>
  </si>
  <si>
    <t>Bao gồm: - Phí, lệ phí do cơ quan nhà nước trung ương thu</t>
  </si>
  <si>
    <t>- Phí, lệ phí do cơ quan nhà nước địa phương thu</t>
  </si>
  <si>
    <t>Trong đó: phí bảo vệ môi trường đối với khai thác khoáng sản</t>
  </si>
  <si>
    <t>11</t>
  </si>
  <si>
    <t>Tiền sử dụng đất</t>
  </si>
  <si>
    <t>Trong đó: - Thu do cơ quan, tổ chức, đơn vị thuộc Trung ương quản lý</t>
  </si>
  <si>
    <t>- Thu do cơ quan, tổ chức, đơn vị thuộc địa phương quản lý</t>
  </si>
  <si>
    <t>12</t>
  </si>
  <si>
    <t>Thu tiền thuê đất, mặt nước</t>
  </si>
  <si>
    <t>13</t>
  </si>
  <si>
    <t>Thu tiền sử dụng khu vực biển</t>
  </si>
  <si>
    <t>Trong đó: - Thuộc thẩm quyền giao của trung ương</t>
  </si>
  <si>
    <t>- Thuộc thẩm quyền giao của địa phương</t>
  </si>
  <si>
    <t>14</t>
  </si>
  <si>
    <t>Thu từ bán tài sản nhà nước</t>
  </si>
  <si>
    <t>Trong đó: - Do trung ương</t>
  </si>
  <si>
    <t>- Do địa phương</t>
  </si>
  <si>
    <t>15</t>
  </si>
  <si>
    <t>Thu từ tài sản được xác lập quyền sở hữu của nhà nước</t>
  </si>
  <si>
    <t>Trong đó: - Do trung ương xử lý</t>
  </si>
  <si>
    <t>- Do địa phương xử lý</t>
  </si>
  <si>
    <t>16</t>
  </si>
  <si>
    <t>Thu tiền cho thuê và bán nhà ở thuộc sở hữu nhà nước</t>
  </si>
  <si>
    <t>17</t>
  </si>
  <si>
    <t>Thu khác ngân sách</t>
  </si>
  <si>
    <t>Trong đó: - Thu khác ngân sách trung ương</t>
  </si>
  <si>
    <t>18</t>
  </si>
  <si>
    <t>Thu tiền cấp quyền khai thác khoáng sản</t>
  </si>
  <si>
    <t>Trong đó: - Giấy phép do Trung ương cấp</t>
  </si>
  <si>
    <t>- Giấy phép do Ủy ban nhân dân cấp tỉnh cấp</t>
  </si>
  <si>
    <t>19</t>
  </si>
  <si>
    <t>Thu từ quỹ đất công ích và thu hoa lợi công sản khác</t>
  </si>
  <si>
    <t>20</t>
  </si>
  <si>
    <t>Thu cổ tức và lợi nhuận sau thuế</t>
  </si>
  <si>
    <t>21</t>
  </si>
  <si>
    <t>Thu từ hoạt động xổ số kiến thiết (kể cả xổ số điện toán)</t>
  </si>
  <si>
    <t>II</t>
  </si>
  <si>
    <t>Thu về dầu thô</t>
  </si>
  <si>
    <t>Thu về dầu thô theo hiệp định, hợp đồng</t>
  </si>
  <si>
    <t>1.1</t>
  </si>
  <si>
    <t>Thuế tài nguyên</t>
  </si>
  <si>
    <t>1.2</t>
  </si>
  <si>
    <t>Thuế thu nhập doanh nghiệp</t>
  </si>
  <si>
    <t>1.3</t>
  </si>
  <si>
    <t>Lợi nhuận sau thuế được chia của Chính phủ Việt Nam</t>
  </si>
  <si>
    <t>1.4</t>
  </si>
  <si>
    <t>Dầu lãi được chia của Chính phủ Việt Nam</t>
  </si>
  <si>
    <t>1.5</t>
  </si>
  <si>
    <t>Thuế đặc biệt</t>
  </si>
  <si>
    <t>1.6</t>
  </si>
  <si>
    <t>Thu khác</t>
  </si>
  <si>
    <t>Thu về Condensate theo hiệp định, hợp đồng.</t>
  </si>
  <si>
    <t>Phụ thu về dầu, khí</t>
  </si>
  <si>
    <t>Thu về khí thiên nhiên (không bao gồm doanh nghiệp có vốn đầu tư nước ngoài)</t>
  </si>
  <si>
    <t>III</t>
  </si>
  <si>
    <t>Thu Hải quan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</si>
  <si>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</si>
  <si>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</si>
  <si>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</si>
  <si>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</si>
  <si>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 vào Việt Nam</t>
  </si>
  <si>
    <t>Thu chênh lệch giá hàng xuất nhập khẩu</t>
  </si>
  <si>
    <t>Thuế bảo vệ môi trường do cơ quan hải quan thực hiện</t>
  </si>
  <si>
    <t>Phí, lệ phí hải quan</t>
  </si>
  <si>
    <t>IV</t>
  </si>
  <si>
    <t>Thu Viện trợ</t>
  </si>
  <si>
    <t>V</t>
  </si>
  <si>
    <t>Các khoản huy động, đóng góp</t>
  </si>
  <si>
    <t>Các khoản huy động đóng góp xây dựng cơ sở hạ tầng</t>
  </si>
  <si>
    <t>Các khoản huy động đóng góp khác</t>
  </si>
  <si>
    <t>VI</t>
  </si>
  <si>
    <t>Thu hồi vốn của Nhà nước và thu từ quỹ dự trữ tài chính</t>
  </si>
  <si>
    <t>Thu từ bán cổ phần, vốn góp của Nhà nước nộp ngân sách</t>
  </si>
  <si>
    <t>Thu từ các khoản cho vay của ngân sách</t>
  </si>
  <si>
    <t>2.1</t>
  </si>
  <si>
    <t>Thu nợ gốc cho vay</t>
  </si>
  <si>
    <t>2.2</t>
  </si>
  <si>
    <t>Thu lãi cho vay</t>
  </si>
  <si>
    <t>Thu từ quỹ dự trữ tài chính</t>
  </si>
  <si>
    <t>B</t>
  </si>
  <si>
    <t>VAY CỦA NGÂN SÁCH ĐỊA PHƯƠNG</t>
  </si>
  <si>
    <t>Vay bù đắp bội chi NSĐP</t>
  </si>
  <si>
    <t>Vay trong nước</t>
  </si>
  <si>
    <t>Vay lại từ nguồn Chính phủ vay ngoài nước</t>
  </si>
  <si>
    <t>Vay để trả nợ gốc vay</t>
  </si>
  <si>
    <t>C</t>
  </si>
  <si>
    <t>THU CHUYỂN GIAO NGÂN SÁCH</t>
  </si>
  <si>
    <t>Thu bổ sung từ ngân sách cấp trên</t>
  </si>
  <si>
    <t>Bổ sung cân đối</t>
  </si>
  <si>
    <t>Bổ sung có mục tiêu</t>
  </si>
  <si>
    <t>Bổ sung có mục tiêu bằng nguồn vốn trong nước</t>
  </si>
  <si>
    <t>Bổ sung có mục tiêu bằng nguồn vốn ngoài nước</t>
  </si>
  <si>
    <t>Thu từ ngân sách cấp dưới nộp lên</t>
  </si>
  <si>
    <t>D</t>
  </si>
  <si>
    <t>THU CHUYỂN NGUỒN</t>
  </si>
  <si>
    <t>E</t>
  </si>
  <si>
    <t>THU KẾT DƯ NGÂN SÁCH</t>
  </si>
  <si>
    <t>Các khoản thu phân chia</t>
  </si>
  <si>
    <t>Thuế giá trị gia tăng</t>
  </si>
  <si>
    <t>Thuế tiêu thụ đặc biệt</t>
  </si>
  <si>
    <t>Tổng số</t>
  </si>
  <si>
    <t>Phần thu</t>
  </si>
  <si>
    <t>Thu NS xã</t>
  </si>
  <si>
    <t>Phần chi</t>
  </si>
  <si>
    <t>Chi NS cấp tỉnh</t>
  </si>
  <si>
    <t>Chi NS xã</t>
  </si>
  <si>
    <t>Tổng số thu</t>
  </si>
  <si>
    <t>Tổng số chi</t>
  </si>
  <si>
    <t>A Tổng số chi cân đối ngân sách</t>
  </si>
  <si>
    <t>Tr.đó: - Bổ sung cân đối ngân sách</t>
  </si>
  <si>
    <t xml:space="preserve">             - Bổ sung có mục tiêu</t>
  </si>
  <si>
    <t>B Vay của ngân sách cấp tỉnh1 (chi tiết theo mục đích vay và nguồn vay)</t>
  </si>
  <si>
    <t>B Chi trả nợ gốc (chi tiết từng nguồn trả nợ gốc)1</t>
  </si>
  <si>
    <t>Mẫu biểu số 62</t>
  </si>
  <si>
    <t>QUYẾT TOÁN CHI NGÂN SÁCH ĐỊA PHƯƠNG NĂM 2019</t>
  </si>
  <si>
    <t>So sánh QT/DT(%)</t>
  </si>
  <si>
    <t>Nội dung chi</t>
  </si>
  <si>
    <t>Tổng số Chi NSĐP</t>
  </si>
  <si>
    <t>CHI CÂN ĐỐI NGÂN SÁCH</t>
  </si>
  <si>
    <t>Chi đầu tư phát triển</t>
  </si>
  <si>
    <t>Chi đầu tư phát triển cho chương trình, dự án theo lĩnh vực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</si>
  <si>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</si>
  <si>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</si>
  <si>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</si>
  <si>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</si>
  <si>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</si>
  <si>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</si>
  <si>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1.7</t>
  </si>
  <si>
    <t>Chi Phát thanh, truyền hình, thông tấn</t>
  </si>
  <si>
    <t>1.8</t>
  </si>
  <si>
    <t>Chi Thể dục thể thao</t>
  </si>
  <si>
    <t>1.9</t>
  </si>
  <si>
    <t>Chi Bảo vệ môi trường</t>
  </si>
  <si>
    <t>Chi các hoạt động kinh tế</t>
  </si>
  <si>
    <t>1.11</t>
  </si>
  <si>
    <t>Chi hoạt động của các cơ quan quản lý nhà nước, đảng, đoàn thể</t>
  </si>
  <si>
    <t>1.12</t>
  </si>
  <si>
    <t>Chi Bảo đảm xã hội</t>
  </si>
  <si>
    <t>1.13</t>
  </si>
  <si>
    <t>Chi ngành, lĩnh vực khác</t>
  </si>
  <si>
    <t>Chi đầu tư và hỗ trợ vốn cho các doanh nghiệp hoạt động công</t>
  </si>
  <si>
    <t>Chi đầu tư phát triển khác</t>
  </si>
  <si>
    <t>Chi trả nợ lãi vay theo quy định</t>
  </si>
  <si>
    <t>Chi thường xuyên</t>
  </si>
  <si>
    <t>2.3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</si>
  <si>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</si>
  <si>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</si>
  <si>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</si>
  <si>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</si>
  <si>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</si>
  <si>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</si>
  <si>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</si>
  <si>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</si>
  <si>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</si>
  <si>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Chi khác</t>
  </si>
  <si>
    <t>Chi chuyển nguồn</t>
  </si>
  <si>
    <t>CHI BỔ SUNG CHO NGÂN SÁCH CẤP DƯỚI</t>
  </si>
  <si>
    <t>Tr. đó: - Bằng nguồn vốn trong nước</t>
  </si>
  <si>
    <t>- Bằng nguồn vốn ngoài nước</t>
  </si>
  <si>
    <t>CHI NỘP NGÂN SÁCH CẤP TRÊN</t>
  </si>
  <si>
    <t>Tổng số (A+B+C)</t>
  </si>
  <si>
    <t>ỦY BAN NHÂN DÂN</t>
  </si>
  <si>
    <t>THỊ XÃ HƯƠNG TRÀ</t>
  </si>
  <si>
    <t>CỘNG HÒA XÃ HỘI CHỦ NGHĨA VIỆT NAM</t>
  </si>
  <si>
    <t>Độc lập-Tự do-hạnh phúc</t>
  </si>
  <si>
    <t>Hương Trà ,ngày    tháng 5  năm 2020</t>
  </si>
  <si>
    <t>TM. UỶ BAN NHÂN DÂN
CHỦ TỊCH</t>
  </si>
  <si>
    <t>PHÒNG TÀI CHÍNH-KẾ HOẠCH
KẾ TOÁN NGÂN SÁCH       TRƯỞNG PHÒNG</t>
  </si>
  <si>
    <t>Chi dư phòng ngân sách</t>
  </si>
  <si>
    <t>CHI TỪ NGUỒN THU ĐÊ LAI</t>
  </si>
  <si>
    <t>Kết dư ngân sách năm Quyết toán=(Thu-chi)</t>
  </si>
  <si>
    <t>THỊ XÃ HƯƠNG TRÀ</t>
  </si>
  <si>
    <t>CỘNG HÒA XÃ HỘI CHỦ NGHĨA VIỆT NAM</t>
  </si>
  <si>
    <t>Độc lập-Tự do-Hạnh phúc</t>
  </si>
  <si>
    <t>3=(4+5+6+7)</t>
  </si>
  <si>
    <t>8=3/1</t>
  </si>
  <si>
    <t>9=3/2</t>
  </si>
  <si>
    <t>ỦY BAN NHAN DÂN</t>
  </si>
  <si>
    <t xml:space="preserve">            Hương Trà ,ngày    tháng 5  năm 2020</t>
  </si>
  <si>
    <t xml:space="preserve">  Hương Trà ,ngày    tháng 5  năm 2020</t>
  </si>
  <si>
    <t xml:space="preserve">                 Hương Trà ,ngày    tháng 5  năm 2020</t>
  </si>
  <si>
    <t xml:space="preserve">                  KBNN THỊ XÃ  HƯƠNG TRÀ                                                   PHÒNG TÀI CHÍNH-KẾ HOẠCH                                                                            TM. UỶ BAN NHÂN DÂN
           KẾ TOÁN TRƯỞNG        GIÁM ĐỐC                                   KẾ TOÁN NGÂN SÁCH       TRƯỞNG PHÒNG                                                                            CHỦ TỊCH</t>
  </si>
  <si>
    <t xml:space="preserve">                  Hương Trà ,ngày    tháng 5  năm 2020</t>
  </si>
  <si>
    <t xml:space="preserve">                  KBNN THỊ XÃ  HƯƠNG TRÀ                                        PHÒNG TÀI CHÍNH-KẾ HOẠCH                                         TM. UỶ BAN NHÂN DÂN
           KẾ TOÁN TRƯỞNG        GIÁM ĐỐC                         KẾ TOÁN NGÂN SÁCH       TRƯỞNG PHÒNG                                         CHỦ TỊCH</t>
  </si>
  <si>
    <t xml:space="preserve">      Hương Trà ,ngày     tháng 5  năm 2020</t>
  </si>
  <si>
    <t>Chi NS cấp thị xã</t>
  </si>
  <si>
    <t>Thu NS cấp thị xã</t>
  </si>
  <si>
    <t xml:space="preserve"> KBNN THỊ XÃ  HƯƠNG TRÀ
KẾ TOÁN TRƯỞNG           GIÁM ĐỐC</t>
  </si>
  <si>
    <t>BẢNG CÂN ĐỐI QUYẾT TOÁN NGÂN SÁCH ĐỊA PHƯƠNG  NĂM 2019</t>
  </si>
  <si>
    <t>(Kèm theo Báo cáo số           ngày          tháng 6 năm 2020 của UBND thị xã)</t>
  </si>
  <si>
    <t>Thu NS
 cấp tỉnh</t>
  </si>
  <si>
    <t>Chi NS
 cấp tỉnh</t>
  </si>
  <si>
    <t>A. Tổng số thu cân đối ngân sách</t>
  </si>
  <si>
    <t>1. Các khoản thu NSĐP hưởng 100%</t>
  </si>
  <si>
    <t>2. Các khoản thu phân chia theo tỷ lệ %</t>
  </si>
  <si>
    <t>3. Thu từ quỹ dự trữ tài chính</t>
  </si>
  <si>
    <t>4. Thu kết dư năm trước</t>
  </si>
  <si>
    <t>5. Thu chuyển nguồn từ năm trước sang</t>
  </si>
  <si>
    <t>6. Thu viện trợ, nhân dân đóng góp</t>
  </si>
  <si>
    <t>7. Thu bổ sung từ ngân sách cấp trên</t>
  </si>
  <si>
    <t>1. Chi đầu tư phát triển</t>
  </si>
  <si>
    <t>2. Chi trả nợ lãi, phí tiền vay</t>
  </si>
  <si>
    <t>3. Chi thường xuyên</t>
  </si>
  <si>
    <t>4. Chi bổ sung quỹ dự trữ tài chính</t>
  </si>
  <si>
    <t>5. Chi bổ sung cho ngân sách cấp dưới</t>
  </si>
  <si>
    <t>6. Chi chuyển nguồn sang năm sau</t>
  </si>
  <si>
    <t>7. Chi nộp ngân sách cấp trên</t>
  </si>
  <si>
    <t>(Kèm theo Báo cáo số           ngày          tháng 7 năm 2020 của UBND thị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</si>
</sst>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\-#,##0"/>
    <numFmt numFmtId="165" formatCode="#,##0.00%;\-#,##0.00%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-* #,##0.00\ _₫_-;\-* #,##0.00\ _₫_-;_-* &quot;-&quot;??\ _₫_-;_-@_-"/>
  </numFmts>
  <fonts count="2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333399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333399"/>
      <name val="Times New Roman"/>
      <family val="1"/>
    </font>
    <font>
      <sz val="11"/>
      <color theme="1"/>
      <name val="Times New Roman"/>
      <family val="1"/>
    </font>
    <font>
      <b/>
      <sz val="8"/>
      <color rgb="FF333399"/>
      <name val="Times New Roman"/>
      <family val="1"/>
    </font>
    <font>
      <i/>
      <sz val="8"/>
      <color rgb="FF33339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2"/>
      <charset val="163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rgb="FF33339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166" fontId="5" fillId="0" borderId="0" xfId="0" applyNumberFormat="1" applyFont="1"/>
    <xf numFmtId="167" fontId="5" fillId="0" borderId="0" xfId="1" applyNumberFormat="1" applyFont="1"/>
    <xf numFmtId="168" fontId="5" fillId="0" borderId="0" xfId="0" applyNumberFormat="1" applyFont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 vertical="top" wrapText="1"/>
    </xf>
    <xf numFmtId="164" fontId="9" fillId="0" borderId="0" xfId="0" applyNumberFormat="1" applyFont="1" applyFill="1"/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0" fontId="11" fillId="0" borderId="3" xfId="0" applyNumberFormat="1" applyFont="1" applyFill="1" applyBorder="1" applyAlignment="1">
      <alignment horizontal="right" vertical="center" wrapText="1"/>
    </xf>
    <xf numFmtId="10" fontId="11" fillId="0" borderId="4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center" vertical="top" wrapText="1"/>
    </xf>
    <xf numFmtId="166" fontId="14" fillId="0" borderId="0" xfId="1" applyNumberFormat="1" applyFont="1"/>
    <xf numFmtId="164" fontId="14" fillId="0" borderId="0" xfId="0" applyNumberFormat="1" applyFont="1"/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164" fontId="17" fillId="2" borderId="3" xfId="0" applyNumberFormat="1" applyFont="1" applyFill="1" applyBorder="1" applyAlignment="1">
      <alignment horizontal="right" vertical="center" wrapText="1"/>
    </xf>
    <xf numFmtId="165" fontId="17" fillId="2" borderId="3" xfId="0" applyNumberFormat="1" applyFont="1" applyFill="1" applyBorder="1" applyAlignment="1">
      <alignment horizontal="right" vertical="center" wrapText="1"/>
    </xf>
    <xf numFmtId="165" fontId="17" fillId="2" borderId="4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167" fontId="18" fillId="2" borderId="3" xfId="1" applyNumberFormat="1" applyFont="1" applyFill="1" applyBorder="1" applyAlignment="1">
      <alignment horizontal="right" vertical="center" wrapText="1"/>
    </xf>
    <xf numFmtId="167" fontId="18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Comma 15" xfId="5"/>
    <cellStyle name="Comma 2" xfId="3"/>
    <cellStyle name="Comma 25" xfId="6"/>
    <cellStyle name="Comma 7" xfId="4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2124075</xdr:colOff>
      <xdr:row>2</xdr:row>
      <xdr:rowOff>9525</xdr:rowOff>
    </xdr:from>
    <xdr:to>
      <xdr:col>1</xdr:col>
      <xdr:colOff>666750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2124075" y="48577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2047875</xdr:colOff>
      <xdr:row>2</xdr:row>
      <xdr:rowOff>9525</xdr:rowOff>
    </xdr:from>
    <xdr:to>
      <xdr:col>6</xdr:col>
      <xdr:colOff>762000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8724900" y="485775"/>
          <a:ext cx="1009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1</xdr:col>
      <xdr:colOff>1733550</xdr:colOff>
      <xdr:row>2</xdr:row>
      <xdr:rowOff>180975</xdr:rowOff>
    </xdr:to>
    <xdr:cxnSp macro="">
      <xdr:nvCxnSpPr>
        <xdr:cNvPr id="2" name="Straight Connector 1"/>
        <xdr:cNvCxnSpPr/>
      </xdr:nvCxnSpPr>
      <xdr:spPr>
        <a:xfrm>
          <a:off x="1238250" y="60960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2</xdr:row>
      <xdr:rowOff>238125</xdr:rowOff>
    </xdr:from>
    <xdr:to>
      <xdr:col>6</xdr:col>
      <xdr:colOff>666750</xdr:colOff>
      <xdr:row>2</xdr:row>
      <xdr:rowOff>238125</xdr:rowOff>
    </xdr:to>
    <xdr:cxnSp macro="">
      <xdr:nvCxnSpPr>
        <xdr:cNvPr id="3" name="Straight Connector 2"/>
        <xdr:cNvCxnSpPr/>
      </xdr:nvCxnSpPr>
      <xdr:spPr>
        <a:xfrm>
          <a:off x="5695950" y="666750"/>
          <a:ext cx="866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219075</xdr:rowOff>
    </xdr:from>
    <xdr:to>
      <xdr:col>1</xdr:col>
      <xdr:colOff>1619250</xdr:colOff>
      <xdr:row>2</xdr:row>
      <xdr:rowOff>219075</xdr:rowOff>
    </xdr:to>
    <xdr:cxnSp macro="">
      <xdr:nvCxnSpPr>
        <xdr:cNvPr id="2" name="Straight Connector 1"/>
        <xdr:cNvCxnSpPr/>
      </xdr:nvCxnSpPr>
      <xdr:spPr>
        <a:xfrm>
          <a:off x="1466850" y="64770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809625</xdr:colOff>
      <xdr:row>3</xdr:row>
      <xdr:rowOff>19050</xdr:rowOff>
    </xdr:from>
    <xdr:to>
      <xdr:col>7</xdr:col>
      <xdr:colOff>38100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6705600" y="695325"/>
          <a:ext cx="1095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47" sqref="D47"/>
    </sheetView>
  </sheetViews>
  <sheetFormatPr defaultRowHeight="12.75" x14ac:dyDescent="0.2"/>
  <cols>
    <col min="1" max="1" width="40.42578125" style="1" bestFit="1" customWidth="1"/>
    <col min="2" max="2" width="16.5703125" style="1" bestFit="1" customWidth="1"/>
    <col min="3" max="3" width="8.85546875" style="1" bestFit="1" customWidth="1"/>
    <col min="4" max="4" width="17.7109375" style="1" bestFit="1" customWidth="1"/>
    <col min="5" max="5" width="16.5703125" style="1" bestFit="1" customWidth="1"/>
    <col min="6" max="6" width="34.42578125" style="1" customWidth="1"/>
    <col min="7" max="7" width="18.42578125" style="1" customWidth="1"/>
    <col min="8" max="8" width="8.85546875" style="1" bestFit="1" customWidth="1"/>
    <col min="9" max="9" width="16.7109375" style="1" customWidth="1"/>
    <col min="10" max="10" width="16.140625" style="1" customWidth="1"/>
    <col min="11" max="16384" width="9.140625" style="1"/>
  </cols>
  <sheetData>
    <row r="1" spans="1:10" s="55" customFormat="1" ht="18.75" x14ac:dyDescent="0.3">
      <c r="A1" s="64" t="s">
        <v>216</v>
      </c>
      <c r="B1" s="64"/>
      <c r="C1" s="64"/>
      <c r="D1" s="64"/>
      <c r="E1" s="64" t="s">
        <v>218</v>
      </c>
      <c r="F1" s="64"/>
      <c r="G1" s="64"/>
      <c r="H1" s="64"/>
      <c r="I1" s="64"/>
      <c r="J1" s="64"/>
    </row>
    <row r="2" spans="1:10" s="55" customFormat="1" ht="18.75" x14ac:dyDescent="0.3">
      <c r="A2" s="64" t="s">
        <v>217</v>
      </c>
      <c r="B2" s="64"/>
      <c r="C2" s="64"/>
      <c r="D2" s="64"/>
      <c r="E2" s="64" t="s">
        <v>219</v>
      </c>
      <c r="F2" s="64"/>
      <c r="G2" s="64"/>
      <c r="H2" s="64"/>
      <c r="I2" s="64"/>
      <c r="J2" s="64"/>
    </row>
    <row r="3" spans="1:10" s="55" customFormat="1" ht="18.75" x14ac:dyDescent="0.3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24.75" customHeight="1" x14ac:dyDescent="0.2">
      <c r="A4" s="65" t="s">
        <v>243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55" customFormat="1" ht="24.75" customHeight="1" x14ac:dyDescent="0.3">
      <c r="A5" s="63" t="s">
        <v>244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0" s="34" customFormat="1" ht="15" x14ac:dyDescent="0.25">
      <c r="A8" s="68" t="s">
        <v>156</v>
      </c>
      <c r="B8" s="68" t="s">
        <v>155</v>
      </c>
      <c r="C8" s="68" t="s">
        <v>245</v>
      </c>
      <c r="D8" s="68" t="s">
        <v>241</v>
      </c>
      <c r="E8" s="68" t="s">
        <v>157</v>
      </c>
      <c r="F8" s="68" t="s">
        <v>158</v>
      </c>
      <c r="G8" s="68" t="s">
        <v>155</v>
      </c>
      <c r="H8" s="68" t="s">
        <v>246</v>
      </c>
      <c r="I8" s="68" t="s">
        <v>240</v>
      </c>
      <c r="J8" s="68" t="s">
        <v>160</v>
      </c>
    </row>
    <row r="9" spans="1:10" s="34" customFormat="1" ht="24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0" s="34" customFormat="1" ht="15" x14ac:dyDescent="0.25">
      <c r="A10" s="72" t="s">
        <v>21</v>
      </c>
      <c r="B10" s="72" t="s">
        <v>31</v>
      </c>
      <c r="C10" s="72" t="s">
        <v>33</v>
      </c>
      <c r="D10" s="72" t="s">
        <v>39</v>
      </c>
      <c r="E10" s="72" t="s">
        <v>41</v>
      </c>
      <c r="F10" s="72" t="s">
        <v>43</v>
      </c>
      <c r="G10" s="72" t="s">
        <v>45</v>
      </c>
      <c r="H10" s="72" t="s">
        <v>47</v>
      </c>
      <c r="I10" s="72" t="s">
        <v>49</v>
      </c>
      <c r="J10" s="72" t="s">
        <v>53</v>
      </c>
    </row>
    <row r="11" spans="1:10" s="34" customFormat="1" ht="15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</row>
    <row r="12" spans="1:10" s="52" customFormat="1" ht="24" customHeight="1" x14ac:dyDescent="0.2">
      <c r="A12" s="60" t="s">
        <v>161</v>
      </c>
      <c r="B12" s="61">
        <v>796197730457</v>
      </c>
      <c r="C12" s="61">
        <v>0</v>
      </c>
      <c r="D12" s="61">
        <v>584200729490</v>
      </c>
      <c r="E12" s="61">
        <v>211997000967</v>
      </c>
      <c r="F12" s="60" t="s">
        <v>162</v>
      </c>
      <c r="G12" s="61">
        <v>740731933267</v>
      </c>
      <c r="H12" s="61">
        <v>0</v>
      </c>
      <c r="I12" s="61">
        <v>574144048100</v>
      </c>
      <c r="J12" s="61">
        <v>166587885167</v>
      </c>
    </row>
    <row r="13" spans="1:10" s="52" customFormat="1" ht="30.75" customHeight="1" x14ac:dyDescent="0.2">
      <c r="A13" s="62" t="s">
        <v>247</v>
      </c>
      <c r="B13" s="61">
        <f>B14+B15+B16+B17+B18+B19+B20</f>
        <v>796197730457</v>
      </c>
      <c r="C13" s="61">
        <f t="shared" ref="C13:E13" si="0">C14+C15+C16+C17+C18+C19+C20</f>
        <v>0</v>
      </c>
      <c r="D13" s="61">
        <f t="shared" si="0"/>
        <v>584200729490</v>
      </c>
      <c r="E13" s="61">
        <f t="shared" si="0"/>
        <v>211997000967</v>
      </c>
      <c r="F13" s="62" t="s">
        <v>163</v>
      </c>
      <c r="G13" s="61">
        <v>740731933267</v>
      </c>
      <c r="H13" s="61">
        <v>0</v>
      </c>
      <c r="I13" s="61">
        <v>574144048100</v>
      </c>
      <c r="J13" s="61">
        <v>166587885167</v>
      </c>
    </row>
    <row r="14" spans="1:10" s="34" customFormat="1" ht="30.75" customHeight="1" x14ac:dyDescent="0.25">
      <c r="A14" s="57" t="s">
        <v>248</v>
      </c>
      <c r="B14" s="58">
        <f>D14+E14</f>
        <v>16430090324</v>
      </c>
      <c r="C14" s="58">
        <v>0</v>
      </c>
      <c r="D14" s="58">
        <v>9800284188</v>
      </c>
      <c r="E14" s="58">
        <f>6740006136-110200000</f>
        <v>6629806136</v>
      </c>
      <c r="F14" s="57" t="s">
        <v>255</v>
      </c>
      <c r="G14" s="58">
        <v>98416594234</v>
      </c>
      <c r="H14" s="58">
        <v>0</v>
      </c>
      <c r="I14" s="58">
        <v>63480046000</v>
      </c>
      <c r="J14" s="58">
        <v>34936548234</v>
      </c>
    </row>
    <row r="15" spans="1:10" s="34" customFormat="1" ht="30.75" customHeight="1" x14ac:dyDescent="0.25">
      <c r="A15" s="57" t="s">
        <v>249</v>
      </c>
      <c r="B15" s="58">
        <f>D15+E15</f>
        <v>166425265293</v>
      </c>
      <c r="C15" s="58">
        <v>0</v>
      </c>
      <c r="D15" s="58">
        <v>119609194056</v>
      </c>
      <c r="E15" s="58">
        <v>46816071237</v>
      </c>
      <c r="F15" s="57" t="s">
        <v>256</v>
      </c>
      <c r="G15" s="58">
        <v>0</v>
      </c>
      <c r="H15" s="58">
        <v>0</v>
      </c>
      <c r="I15" s="58">
        <v>0</v>
      </c>
      <c r="J15" s="58">
        <v>0</v>
      </c>
    </row>
    <row r="16" spans="1:10" s="34" customFormat="1" ht="30.75" customHeight="1" x14ac:dyDescent="0.25">
      <c r="A16" s="57" t="s">
        <v>250</v>
      </c>
      <c r="B16" s="58"/>
      <c r="C16" s="58"/>
      <c r="D16" s="58"/>
      <c r="E16" s="58"/>
      <c r="F16" s="57" t="s">
        <v>257</v>
      </c>
      <c r="G16" s="58">
        <v>428608350667</v>
      </c>
      <c r="H16" s="58">
        <v>0</v>
      </c>
      <c r="I16" s="58">
        <v>320714226244</v>
      </c>
      <c r="J16" s="58">
        <v>107894124423</v>
      </c>
    </row>
    <row r="17" spans="1:10" s="34" customFormat="1" ht="30.75" customHeight="1" x14ac:dyDescent="0.25">
      <c r="A17" s="57" t="s">
        <v>251</v>
      </c>
      <c r="B17" s="59">
        <v>54570142160</v>
      </c>
      <c r="C17" s="58">
        <v>0</v>
      </c>
      <c r="D17" s="58">
        <v>9006592021</v>
      </c>
      <c r="E17" s="58">
        <v>45563550139</v>
      </c>
      <c r="F17" s="57" t="s">
        <v>258</v>
      </c>
      <c r="G17" s="58">
        <v>0</v>
      </c>
      <c r="H17" s="58">
        <v>0</v>
      </c>
      <c r="I17" s="58">
        <v>0</v>
      </c>
      <c r="J17" s="58">
        <v>0</v>
      </c>
    </row>
    <row r="18" spans="1:10" s="34" customFormat="1" ht="30.75" customHeight="1" x14ac:dyDescent="0.25">
      <c r="A18" s="57" t="s">
        <v>252</v>
      </c>
      <c r="B18" s="59">
        <v>69206944890</v>
      </c>
      <c r="C18" s="58">
        <v>0</v>
      </c>
      <c r="D18" s="58">
        <v>55959865935</v>
      </c>
      <c r="E18" s="58">
        <v>13247078955</v>
      </c>
      <c r="F18" s="57" t="s">
        <v>259</v>
      </c>
      <c r="G18" s="58">
        <v>99630294500</v>
      </c>
      <c r="H18" s="58">
        <v>0</v>
      </c>
      <c r="I18" s="58">
        <v>99630294500</v>
      </c>
      <c r="J18" s="58">
        <v>0</v>
      </c>
    </row>
    <row r="19" spans="1:10" s="34" customFormat="1" ht="30.75" customHeight="1" x14ac:dyDescent="0.25">
      <c r="A19" s="57" t="s">
        <v>253</v>
      </c>
      <c r="B19" s="58">
        <f>E19</f>
        <v>110200000</v>
      </c>
      <c r="C19" s="58">
        <v>0</v>
      </c>
      <c r="D19" s="58">
        <v>0</v>
      </c>
      <c r="E19" s="58">
        <v>110200000</v>
      </c>
      <c r="F19" s="57" t="s">
        <v>260</v>
      </c>
      <c r="G19" s="58">
        <v>107227836866</v>
      </c>
      <c r="H19" s="58">
        <v>0</v>
      </c>
      <c r="I19" s="58">
        <v>83470624356</v>
      </c>
      <c r="J19" s="58">
        <v>23757212510</v>
      </c>
    </row>
    <row r="20" spans="1:10" s="34" customFormat="1" ht="30.75" customHeight="1" x14ac:dyDescent="0.25">
      <c r="A20" s="57" t="s">
        <v>254</v>
      </c>
      <c r="B20" s="59">
        <v>489455087790</v>
      </c>
      <c r="C20" s="58">
        <v>0</v>
      </c>
      <c r="D20" s="58">
        <v>389824793290</v>
      </c>
      <c r="E20" s="58">
        <v>99630294500</v>
      </c>
      <c r="F20" s="57" t="s">
        <v>261</v>
      </c>
      <c r="G20" s="58">
        <v>6848857000</v>
      </c>
      <c r="H20" s="58">
        <v>0</v>
      </c>
      <c r="I20" s="58">
        <v>6848857000</v>
      </c>
      <c r="J20" s="58">
        <v>0</v>
      </c>
    </row>
    <row r="21" spans="1:10" s="34" customFormat="1" ht="30.75" customHeight="1" x14ac:dyDescent="0.25">
      <c r="A21" s="57" t="s">
        <v>164</v>
      </c>
      <c r="B21" s="58">
        <v>331422000000</v>
      </c>
      <c r="C21" s="58">
        <v>0</v>
      </c>
      <c r="D21" s="58">
        <v>274041000000</v>
      </c>
      <c r="E21" s="58">
        <v>57381000000</v>
      </c>
      <c r="F21" s="57"/>
      <c r="G21" s="58">
        <v>0</v>
      </c>
      <c r="H21" s="58">
        <v>0</v>
      </c>
      <c r="I21" s="58">
        <v>0</v>
      </c>
      <c r="J21" s="58">
        <v>0</v>
      </c>
    </row>
    <row r="22" spans="1:10" s="34" customFormat="1" ht="30.75" customHeight="1" x14ac:dyDescent="0.25">
      <c r="A22" s="57" t="s">
        <v>165</v>
      </c>
      <c r="B22" s="58">
        <v>158033087790</v>
      </c>
      <c r="C22" s="58">
        <v>0</v>
      </c>
      <c r="D22" s="58">
        <v>115783793290</v>
      </c>
      <c r="E22" s="58">
        <v>42249294500</v>
      </c>
      <c r="F22" s="57"/>
      <c r="G22" s="58">
        <v>0</v>
      </c>
      <c r="H22" s="58">
        <v>0</v>
      </c>
      <c r="I22" s="58">
        <v>0</v>
      </c>
      <c r="J22" s="58">
        <v>0</v>
      </c>
    </row>
    <row r="23" spans="1:10" s="34" customFormat="1" ht="30.75" customHeight="1" x14ac:dyDescent="0.25">
      <c r="A23" s="57" t="s">
        <v>225</v>
      </c>
      <c r="B23" s="58">
        <f>D23+E23</f>
        <v>55465797190</v>
      </c>
      <c r="C23" s="58"/>
      <c r="D23" s="58">
        <f>D12-I12</f>
        <v>10056681390</v>
      </c>
      <c r="E23" s="58">
        <f>E12-J12</f>
        <v>45409115800</v>
      </c>
      <c r="F23" s="57"/>
      <c r="G23" s="58"/>
      <c r="H23" s="58"/>
      <c r="I23" s="58"/>
      <c r="J23" s="58"/>
    </row>
    <row r="24" spans="1:10" hidden="1" x14ac:dyDescent="0.2">
      <c r="A24" s="2"/>
      <c r="B24" s="3"/>
      <c r="C24" s="3"/>
      <c r="D24" s="3"/>
      <c r="E24" s="3"/>
      <c r="F24" s="2"/>
      <c r="G24" s="3"/>
      <c r="H24" s="3"/>
      <c r="I24" s="3"/>
      <c r="J24" s="3"/>
    </row>
    <row r="25" spans="1:10" ht="25.5" hidden="1" x14ac:dyDescent="0.2">
      <c r="A25" s="2" t="s">
        <v>166</v>
      </c>
      <c r="B25" s="3">
        <v>0</v>
      </c>
      <c r="C25" s="3">
        <v>0</v>
      </c>
      <c r="D25" s="3">
        <v>0</v>
      </c>
      <c r="E25" s="3">
        <v>0</v>
      </c>
      <c r="F25" s="2" t="s">
        <v>167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">
      <c r="A26" s="4"/>
      <c r="B26" s="5"/>
      <c r="C26" s="5"/>
      <c r="D26" s="5"/>
      <c r="E26" s="5"/>
      <c r="F26" s="4"/>
      <c r="G26" s="5"/>
      <c r="H26" s="5"/>
      <c r="I26" s="5"/>
      <c r="J26" s="5"/>
    </row>
    <row r="30" spans="1:10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0" x14ac:dyDescent="0.2">
      <c r="A31" s="75"/>
      <c r="B31" s="75"/>
      <c r="C31" s="75" t="s">
        <v>1</v>
      </c>
      <c r="D31" s="75"/>
      <c r="E31" s="75"/>
      <c r="F31" s="75"/>
      <c r="G31" s="75" t="s">
        <v>1</v>
      </c>
      <c r="H31" s="75"/>
      <c r="I31" s="75"/>
      <c r="J31" s="75"/>
    </row>
    <row r="32" spans="1:10" x14ac:dyDescent="0.2">
      <c r="A32" s="75"/>
      <c r="B32" s="75"/>
      <c r="C32" s="75"/>
      <c r="D32" s="75"/>
      <c r="E32" s="75"/>
      <c r="F32" s="75"/>
    </row>
    <row r="33" spans="1:10" x14ac:dyDescent="0.2">
      <c r="A33" s="75"/>
      <c r="B33" s="75"/>
      <c r="G33" s="9"/>
    </row>
    <row r="34" spans="1:10" x14ac:dyDescent="0.2">
      <c r="A34" s="74" t="s">
        <v>1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x14ac:dyDescent="0.2">
      <c r="A35" s="10"/>
      <c r="B35" s="9"/>
      <c r="C35" s="11"/>
    </row>
    <row r="36" spans="1:10" x14ac:dyDescent="0.2">
      <c r="A36" s="12"/>
      <c r="B36" s="9"/>
    </row>
    <row r="37" spans="1:10" x14ac:dyDescent="0.2">
      <c r="A37" s="13"/>
      <c r="B37" s="9"/>
    </row>
    <row r="39" spans="1:10" x14ac:dyDescent="0.2">
      <c r="A39" s="9"/>
    </row>
    <row r="40" spans="1:10" x14ac:dyDescent="0.2">
      <c r="A40" s="10"/>
    </row>
    <row r="50" spans="1:10" s="8" customFormat="1" x14ac:dyDescent="0.2">
      <c r="A50" s="6"/>
      <c r="B50" s="7"/>
      <c r="C50" s="7"/>
      <c r="D50" s="7"/>
      <c r="E50" s="7"/>
      <c r="F50" s="6"/>
      <c r="G50" s="7"/>
      <c r="H50" s="7"/>
      <c r="I50" s="7"/>
      <c r="J50" s="7"/>
    </row>
    <row r="51" spans="1:10" s="14" customFormat="1" ht="15.75" hidden="1" customHeight="1" x14ac:dyDescent="0.25">
      <c r="A51" s="71" t="s">
        <v>220</v>
      </c>
      <c r="B51" s="71"/>
      <c r="C51" s="71" t="s">
        <v>220</v>
      </c>
      <c r="D51" s="71"/>
      <c r="E51" s="71"/>
      <c r="F51" s="71"/>
      <c r="G51" s="71" t="s">
        <v>220</v>
      </c>
      <c r="H51" s="71"/>
      <c r="I51" s="71"/>
      <c r="J51" s="71"/>
    </row>
    <row r="52" spans="1:10" s="14" customFormat="1" ht="30" hidden="1" customHeight="1" x14ac:dyDescent="0.25">
      <c r="A52" s="70" t="s">
        <v>242</v>
      </c>
      <c r="B52" s="70"/>
      <c r="C52" s="70" t="s">
        <v>222</v>
      </c>
      <c r="D52" s="70"/>
      <c r="E52" s="70"/>
      <c r="F52" s="70"/>
      <c r="G52" s="70" t="s">
        <v>221</v>
      </c>
      <c r="H52" s="70"/>
      <c r="I52" s="70"/>
      <c r="J52" s="70"/>
    </row>
    <row r="53" spans="1:10" hidden="1" x14ac:dyDescent="0.2"/>
    <row r="54" spans="1:10" hidden="1" x14ac:dyDescent="0.2"/>
  </sheetData>
  <mergeCells count="40">
    <mergeCell ref="A34:J34"/>
    <mergeCell ref="A30:B33"/>
    <mergeCell ref="C30:F30"/>
    <mergeCell ref="G30:J30"/>
    <mergeCell ref="C31:F31"/>
    <mergeCell ref="G31:J31"/>
    <mergeCell ref="C32:F32"/>
    <mergeCell ref="A52:B52"/>
    <mergeCell ref="C52:F52"/>
    <mergeCell ref="G52:J52"/>
    <mergeCell ref="A51:B5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C51:F51"/>
    <mergeCell ref="G51:J51"/>
    <mergeCell ref="A6:J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5:J5"/>
    <mergeCell ref="A1:D1"/>
    <mergeCell ref="E1:J1"/>
    <mergeCell ref="A2:D2"/>
    <mergeCell ref="E2:J2"/>
    <mergeCell ref="A4:J4"/>
  </mergeCells>
  <pageMargins left="0.75" right="0.5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workbookViewId="0">
      <pane xSplit="2" ySplit="9" topLeftCell="C124" activePane="bottomRight" state="frozen"/>
      <selection activeCell="A5" sqref="A5:J5"/>
      <selection pane="topRight" activeCell="A5" sqref="A5:J5"/>
      <selection pane="bottomLeft" activeCell="A5" sqref="A5:J5"/>
      <selection pane="bottomRight" activeCell="A134" sqref="A134:XFD137"/>
    </sheetView>
  </sheetViews>
  <sheetFormatPr defaultRowHeight="12" x14ac:dyDescent="0.2"/>
  <cols>
    <col min="1" max="1" width="4.28515625" style="15" customWidth="1"/>
    <col min="2" max="2" width="34.28515625" style="15" customWidth="1"/>
    <col min="3" max="4" width="12.7109375" style="15" customWidth="1"/>
    <col min="5" max="5" width="12.5703125" style="15" customWidth="1"/>
    <col min="6" max="6" width="11.85546875" style="15" customWidth="1"/>
    <col min="7" max="7" width="12.7109375" style="15" customWidth="1"/>
    <col min="8" max="8" width="12.5703125" style="15" customWidth="1"/>
    <col min="9" max="9" width="12.85546875" style="15" customWidth="1"/>
    <col min="10" max="10" width="8.140625" style="15" customWidth="1"/>
    <col min="11" max="11" width="8.42578125" style="15" customWidth="1"/>
    <col min="12" max="12" width="0.7109375" style="15" hidden="1" customWidth="1"/>
    <col min="13" max="13" width="9.140625" style="15"/>
    <col min="14" max="14" width="12.5703125" style="15" bestFit="1" customWidth="1"/>
    <col min="15" max="16384" width="9.140625" style="15"/>
  </cols>
  <sheetData>
    <row r="1" spans="1:14" s="32" customFormat="1" ht="15" x14ac:dyDescent="0.25">
      <c r="A1" s="31"/>
      <c r="I1" s="86" t="s">
        <v>0</v>
      </c>
      <c r="J1" s="86"/>
      <c r="K1" s="86"/>
    </row>
    <row r="2" spans="1:14" s="32" customFormat="1" ht="15" x14ac:dyDescent="0.25">
      <c r="A2" s="87" t="s">
        <v>232</v>
      </c>
      <c r="B2" s="87"/>
      <c r="C2" s="87"/>
      <c r="D2" s="88" t="s">
        <v>227</v>
      </c>
      <c r="E2" s="88"/>
      <c r="F2" s="88"/>
      <c r="G2" s="88"/>
      <c r="H2" s="88"/>
      <c r="I2" s="88"/>
      <c r="J2" s="88"/>
    </row>
    <row r="3" spans="1:14" s="32" customFormat="1" ht="15" customHeight="1" x14ac:dyDescent="0.25">
      <c r="A3" s="87" t="s">
        <v>226</v>
      </c>
      <c r="B3" s="87"/>
      <c r="C3" s="87"/>
      <c r="D3" s="88" t="s">
        <v>228</v>
      </c>
      <c r="E3" s="88"/>
      <c r="F3" s="88"/>
      <c r="G3" s="88"/>
      <c r="H3" s="88"/>
      <c r="I3" s="88"/>
      <c r="J3" s="88"/>
    </row>
    <row r="4" spans="1:14" s="32" customFormat="1" ht="15" customHeight="1" x14ac:dyDescent="0.25">
      <c r="A4" s="33" t="s">
        <v>1</v>
      </c>
    </row>
    <row r="5" spans="1:14" s="32" customFormat="1" ht="18.75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4" ht="18.75" x14ac:dyDescent="0.2">
      <c r="A6" s="63" t="s">
        <v>244</v>
      </c>
      <c r="B6" s="63"/>
      <c r="C6" s="63"/>
      <c r="D6" s="63"/>
      <c r="E6" s="63"/>
      <c r="F6" s="63"/>
      <c r="G6" s="63"/>
      <c r="H6" s="63"/>
      <c r="I6" s="63"/>
      <c r="J6" s="63"/>
    </row>
    <row r="7" spans="1:14" x14ac:dyDescent="0.2">
      <c r="C7" s="17"/>
      <c r="D7" s="17"/>
      <c r="J7" s="83" t="s">
        <v>3</v>
      </c>
      <c r="K7" s="83"/>
    </row>
    <row r="8" spans="1:14" ht="15" customHeight="1" x14ac:dyDescent="0.2">
      <c r="A8" s="16" t="s">
        <v>1</v>
      </c>
    </row>
    <row r="9" spans="1:14" x14ac:dyDescent="0.2">
      <c r="A9" s="84" t="s">
        <v>1</v>
      </c>
      <c r="B9" s="85"/>
      <c r="C9" s="78" t="s">
        <v>4</v>
      </c>
      <c r="D9" s="79"/>
      <c r="E9" s="53"/>
      <c r="F9" s="78" t="s">
        <v>5</v>
      </c>
      <c r="G9" s="79"/>
      <c r="H9" s="79"/>
      <c r="I9" s="79"/>
      <c r="J9" s="78" t="s">
        <v>6</v>
      </c>
      <c r="K9" s="80"/>
    </row>
    <row r="10" spans="1:14" ht="36" x14ac:dyDescent="0.2">
      <c r="A10" s="54" t="s">
        <v>7</v>
      </c>
      <c r="B10" s="54" t="s">
        <v>8</v>
      </c>
      <c r="C10" s="54" t="s">
        <v>9</v>
      </c>
      <c r="D10" s="54" t="s">
        <v>10</v>
      </c>
      <c r="E10" s="54" t="s">
        <v>11</v>
      </c>
      <c r="F10" s="54" t="s">
        <v>12</v>
      </c>
      <c r="G10" s="54" t="s">
        <v>13</v>
      </c>
      <c r="H10" s="54" t="s">
        <v>14</v>
      </c>
      <c r="I10" s="54" t="s">
        <v>15</v>
      </c>
      <c r="J10" s="54" t="s">
        <v>9</v>
      </c>
      <c r="K10" s="18" t="s">
        <v>10</v>
      </c>
    </row>
    <row r="11" spans="1:14" s="21" customFormat="1" x14ac:dyDescent="0.2">
      <c r="A11" s="19" t="s">
        <v>17</v>
      </c>
      <c r="B11" s="19" t="s">
        <v>134</v>
      </c>
      <c r="C11" s="19">
        <v>1</v>
      </c>
      <c r="D11" s="19">
        <v>2</v>
      </c>
      <c r="E11" s="19" t="s">
        <v>229</v>
      </c>
      <c r="F11" s="19">
        <v>4</v>
      </c>
      <c r="G11" s="19">
        <v>5</v>
      </c>
      <c r="H11" s="19">
        <v>6</v>
      </c>
      <c r="I11" s="19">
        <v>7</v>
      </c>
      <c r="J11" s="19" t="s">
        <v>230</v>
      </c>
      <c r="K11" s="20" t="s">
        <v>231</v>
      </c>
    </row>
    <row r="12" spans="1:14" x14ac:dyDescent="0.2">
      <c r="A12" s="22"/>
      <c r="B12" s="23" t="s">
        <v>16</v>
      </c>
      <c r="C12" s="24">
        <f>C13+C111+C118+C125+C126</f>
        <v>268280000000</v>
      </c>
      <c r="D12" s="24">
        <f t="shared" ref="D12:I12" si="0">D13+D111+D118+D125+D126</f>
        <v>288280000000</v>
      </c>
      <c r="E12" s="24">
        <f t="shared" si="0"/>
        <v>932581600999</v>
      </c>
      <c r="F12" s="24">
        <f t="shared" si="0"/>
        <v>14109094553</v>
      </c>
      <c r="G12" s="24">
        <f t="shared" si="0"/>
        <v>122274775989</v>
      </c>
      <c r="H12" s="24">
        <f t="shared" si="0"/>
        <v>584200729490</v>
      </c>
      <c r="I12" s="24">
        <f t="shared" si="0"/>
        <v>211997000967</v>
      </c>
      <c r="J12" s="25">
        <f>E12/C12</f>
        <v>3.4761502944647384</v>
      </c>
      <c r="K12" s="26">
        <f>E12/D12</f>
        <v>3.2349854342965174</v>
      </c>
      <c r="N12" s="17">
        <f>H12+I12</f>
        <v>796197730457</v>
      </c>
    </row>
    <row r="13" spans="1:14" x14ac:dyDescent="0.2">
      <c r="A13" s="27" t="s">
        <v>17</v>
      </c>
      <c r="B13" s="23" t="s">
        <v>18</v>
      </c>
      <c r="C13" s="24">
        <f>C15+C23+C29+C41+C47+C48+C49+C50+C51+C54+C58+C61+C62+C65+C68+C71+C72+C74+C77+C78+C79+C102</f>
        <v>268280000000</v>
      </c>
      <c r="D13" s="24">
        <f>D15+D23+D29+D41+D47+D48+D49+D50+D51+D54+D58+D61+D62+D65+D68+D71+D72+D74+D77+D78+D79+D102</f>
        <v>288280000000</v>
      </c>
      <c r="E13" s="24">
        <f t="shared" ref="E13:I13" si="1">E15+E23+E29+E41+E47+E48+E49+E50+E51+E54+E58+E61+E62+E65+E68+E71+E72+E74+E77+E78+E79+E102</f>
        <v>312500569159</v>
      </c>
      <c r="F13" s="24">
        <f t="shared" si="1"/>
        <v>14109094553</v>
      </c>
      <c r="G13" s="24">
        <f t="shared" si="1"/>
        <v>115425918989</v>
      </c>
      <c r="H13" s="24">
        <f t="shared" si="1"/>
        <v>129409478244</v>
      </c>
      <c r="I13" s="24">
        <f t="shared" si="1"/>
        <v>53556077373</v>
      </c>
      <c r="J13" s="25">
        <f>E13/C13</f>
        <v>1.1648299133703592</v>
      </c>
      <c r="K13" s="26">
        <f>E13/D13</f>
        <v>1.0840175147738309</v>
      </c>
    </row>
    <row r="14" spans="1:14" x14ac:dyDescent="0.2">
      <c r="A14" s="27" t="s">
        <v>19</v>
      </c>
      <c r="B14" s="23" t="s">
        <v>20</v>
      </c>
      <c r="C14" s="24">
        <f>C15+C23+C29+C41+C47+C48+C49+C50+C51+C54+C58+C61+C62+C65+C68+C71+C72+C74+C77+C78+C79</f>
        <v>266480000000</v>
      </c>
      <c r="D14" s="24">
        <f>D15+D23+D29+D41+D47+D48+D49+D50+D51+D54+D58+D61+D62+D65+D68+D71+D72+D74+D77+D78+D79</f>
        <v>286480000000</v>
      </c>
      <c r="E14" s="24">
        <f t="shared" ref="E14:I14" si="2">E15+E23+E29+E41+E47+E48+E49+E50+E51+E54+E58+E61+E62+E65+E68+E71+E72+E74+E77+E78+E79</f>
        <v>312390369159</v>
      </c>
      <c r="F14" s="24">
        <f t="shared" si="2"/>
        <v>14109094553</v>
      </c>
      <c r="G14" s="24">
        <f t="shared" si="2"/>
        <v>115425918989</v>
      </c>
      <c r="H14" s="24">
        <f t="shared" si="2"/>
        <v>129409478244</v>
      </c>
      <c r="I14" s="24">
        <f t="shared" si="2"/>
        <v>53445877373</v>
      </c>
      <c r="J14" s="25">
        <f t="shared" ref="J14:J77" si="3">E14/C14</f>
        <v>1.1722844834846893</v>
      </c>
      <c r="K14" s="26">
        <f t="shared" ref="K14:K77" si="4">E14/D14</f>
        <v>1.0904439023980732</v>
      </c>
    </row>
    <row r="15" spans="1:14" ht="24" x14ac:dyDescent="0.2">
      <c r="A15" s="22" t="s">
        <v>21</v>
      </c>
      <c r="B15" s="28" t="s">
        <v>22</v>
      </c>
      <c r="C15" s="29"/>
      <c r="D15" s="29">
        <v>0</v>
      </c>
      <c r="E15" s="29">
        <v>306785272</v>
      </c>
      <c r="F15" s="29">
        <v>0</v>
      </c>
      <c r="G15" s="29">
        <v>306785272</v>
      </c>
      <c r="H15" s="29">
        <v>0</v>
      </c>
      <c r="I15" s="29">
        <v>0</v>
      </c>
      <c r="J15" s="25"/>
      <c r="K15" s="26"/>
    </row>
    <row r="16" spans="1:14" x14ac:dyDescent="0.2">
      <c r="A16" s="22"/>
      <c r="B16" s="28" t="s">
        <v>23</v>
      </c>
      <c r="C16" s="29">
        <v>0</v>
      </c>
      <c r="D16" s="29">
        <v>0</v>
      </c>
      <c r="E16" s="29">
        <v>306785272</v>
      </c>
      <c r="F16" s="29">
        <v>0</v>
      </c>
      <c r="G16" s="29">
        <v>306785272</v>
      </c>
      <c r="H16" s="29">
        <v>0</v>
      </c>
      <c r="I16" s="29">
        <v>0</v>
      </c>
      <c r="J16" s="25"/>
      <c r="K16" s="26"/>
    </row>
    <row r="17" spans="1:11" ht="24" x14ac:dyDescent="0.2">
      <c r="A17" s="22"/>
      <c r="B17" s="28" t="s">
        <v>24</v>
      </c>
      <c r="C17" s="30" t="s">
        <v>25</v>
      </c>
      <c r="D17" s="30" t="s">
        <v>25</v>
      </c>
      <c r="E17" s="30" t="s">
        <v>25</v>
      </c>
      <c r="F17" s="30" t="s">
        <v>25</v>
      </c>
      <c r="G17" s="30" t="s">
        <v>25</v>
      </c>
      <c r="H17" s="30" t="s">
        <v>25</v>
      </c>
      <c r="I17" s="30" t="s">
        <v>25</v>
      </c>
      <c r="J17" s="25"/>
      <c r="K17" s="26"/>
    </row>
    <row r="18" spans="1:11" x14ac:dyDescent="0.2">
      <c r="A18" s="22"/>
      <c r="B18" s="28" t="s">
        <v>26</v>
      </c>
      <c r="C18" s="30" t="s">
        <v>25</v>
      </c>
      <c r="D18" s="30" t="s">
        <v>25</v>
      </c>
      <c r="E18" s="30" t="s">
        <v>25</v>
      </c>
      <c r="F18" s="30" t="s">
        <v>25</v>
      </c>
      <c r="G18" s="30" t="s">
        <v>25</v>
      </c>
      <c r="H18" s="30" t="s">
        <v>25</v>
      </c>
      <c r="I18" s="30" t="s">
        <v>25</v>
      </c>
      <c r="J18" s="25"/>
      <c r="K18" s="26"/>
    </row>
    <row r="19" spans="1:11" x14ac:dyDescent="0.2">
      <c r="A19" s="22"/>
      <c r="B19" s="28" t="s">
        <v>27</v>
      </c>
      <c r="C19" s="30" t="s">
        <v>25</v>
      </c>
      <c r="D19" s="30" t="s">
        <v>25</v>
      </c>
      <c r="E19" s="30" t="s">
        <v>25</v>
      </c>
      <c r="F19" s="30" t="s">
        <v>25</v>
      </c>
      <c r="G19" s="30">
        <v>0</v>
      </c>
      <c r="H19" s="30" t="s">
        <v>25</v>
      </c>
      <c r="I19" s="30" t="s">
        <v>25</v>
      </c>
      <c r="J19" s="25"/>
      <c r="K19" s="26"/>
    </row>
    <row r="20" spans="1:11" ht="24" x14ac:dyDescent="0.2">
      <c r="A20" s="22"/>
      <c r="B20" s="28" t="s">
        <v>28</v>
      </c>
      <c r="C20" s="30" t="s">
        <v>25</v>
      </c>
      <c r="D20" s="30" t="s">
        <v>25</v>
      </c>
      <c r="E20" s="30" t="s">
        <v>25</v>
      </c>
      <c r="F20" s="30" t="s">
        <v>25</v>
      </c>
      <c r="G20" s="30" t="s">
        <v>25</v>
      </c>
      <c r="H20" s="30" t="s">
        <v>25</v>
      </c>
      <c r="I20" s="30" t="s">
        <v>25</v>
      </c>
      <c r="J20" s="25"/>
      <c r="K20" s="26"/>
    </row>
    <row r="21" spans="1:11" x14ac:dyDescent="0.2">
      <c r="A21" s="22"/>
      <c r="B21" s="28" t="s">
        <v>29</v>
      </c>
      <c r="C21" s="30" t="s">
        <v>25</v>
      </c>
      <c r="D21" s="30" t="s">
        <v>25</v>
      </c>
      <c r="E21" s="30" t="s">
        <v>25</v>
      </c>
      <c r="F21" s="30" t="s">
        <v>25</v>
      </c>
      <c r="G21" s="30" t="s">
        <v>25</v>
      </c>
      <c r="H21" s="30" t="s">
        <v>25</v>
      </c>
      <c r="I21" s="30" t="s">
        <v>25</v>
      </c>
      <c r="J21" s="25"/>
      <c r="K21" s="26"/>
    </row>
    <row r="22" spans="1:11" x14ac:dyDescent="0.2">
      <c r="A22" s="22"/>
      <c r="B22" s="28" t="s">
        <v>30</v>
      </c>
      <c r="C22" s="30" t="s">
        <v>25</v>
      </c>
      <c r="D22" s="30" t="s">
        <v>25</v>
      </c>
      <c r="E22" s="30" t="s">
        <v>25</v>
      </c>
      <c r="F22" s="30" t="s">
        <v>25</v>
      </c>
      <c r="G22" s="30" t="s">
        <v>25</v>
      </c>
      <c r="H22" s="30" t="s">
        <v>25</v>
      </c>
      <c r="I22" s="30" t="s">
        <v>25</v>
      </c>
      <c r="J22" s="25"/>
      <c r="K22" s="26"/>
    </row>
    <row r="23" spans="1:11" ht="24" x14ac:dyDescent="0.2">
      <c r="A23" s="22" t="s">
        <v>31</v>
      </c>
      <c r="B23" s="28" t="s">
        <v>32</v>
      </c>
      <c r="C23" s="29">
        <v>0</v>
      </c>
      <c r="D23" s="29">
        <v>0</v>
      </c>
      <c r="E23" s="29">
        <v>6101159224</v>
      </c>
      <c r="F23" s="29">
        <v>0</v>
      </c>
      <c r="G23" s="29">
        <v>6074928064</v>
      </c>
      <c r="H23" s="29">
        <v>20718360</v>
      </c>
      <c r="I23" s="29">
        <v>5512800</v>
      </c>
      <c r="J23" s="25"/>
      <c r="K23" s="26"/>
    </row>
    <row r="24" spans="1:11" x14ac:dyDescent="0.2">
      <c r="A24" s="22"/>
      <c r="B24" s="28" t="s">
        <v>23</v>
      </c>
      <c r="C24" s="29">
        <v>0</v>
      </c>
      <c r="D24" s="29">
        <v>0</v>
      </c>
      <c r="E24" s="29">
        <v>5426089928</v>
      </c>
      <c r="F24" s="29">
        <v>0</v>
      </c>
      <c r="G24" s="29">
        <v>5415814178</v>
      </c>
      <c r="H24" s="29">
        <v>7519350</v>
      </c>
      <c r="I24" s="29">
        <v>2756400</v>
      </c>
      <c r="J24" s="25"/>
      <c r="K24" s="26"/>
    </row>
    <row r="25" spans="1:11" x14ac:dyDescent="0.2">
      <c r="A25" s="22"/>
      <c r="B25" s="28" t="s">
        <v>26</v>
      </c>
      <c r="C25" s="29">
        <v>0</v>
      </c>
      <c r="D25" s="29">
        <v>0</v>
      </c>
      <c r="E25" s="29">
        <v>675069296</v>
      </c>
      <c r="F25" s="29">
        <v>0</v>
      </c>
      <c r="G25" s="29">
        <v>659113886</v>
      </c>
      <c r="H25" s="29">
        <v>13199010</v>
      </c>
      <c r="I25" s="29">
        <v>2756400</v>
      </c>
      <c r="J25" s="25"/>
      <c r="K25" s="26"/>
    </row>
    <row r="26" spans="1:11" x14ac:dyDescent="0.2">
      <c r="A26" s="22"/>
      <c r="B26" s="28" t="s">
        <v>27</v>
      </c>
      <c r="C26" s="30" t="s">
        <v>25</v>
      </c>
      <c r="D26" s="30" t="s">
        <v>25</v>
      </c>
      <c r="E26" s="30" t="s">
        <v>25</v>
      </c>
      <c r="F26" s="30" t="s">
        <v>25</v>
      </c>
      <c r="G26" s="30" t="s">
        <v>25</v>
      </c>
      <c r="H26" s="30" t="s">
        <v>25</v>
      </c>
      <c r="I26" s="30" t="s">
        <v>25</v>
      </c>
      <c r="J26" s="25"/>
      <c r="K26" s="26"/>
    </row>
    <row r="27" spans="1:11" ht="24" x14ac:dyDescent="0.2">
      <c r="A27" s="22"/>
      <c r="B27" s="28" t="s">
        <v>28</v>
      </c>
      <c r="C27" s="30" t="s">
        <v>25</v>
      </c>
      <c r="D27" s="30" t="s">
        <v>25</v>
      </c>
      <c r="E27" s="30" t="s">
        <v>25</v>
      </c>
      <c r="F27" s="30" t="s">
        <v>25</v>
      </c>
      <c r="G27" s="30" t="s">
        <v>25</v>
      </c>
      <c r="H27" s="30" t="s">
        <v>25</v>
      </c>
      <c r="I27" s="30" t="s">
        <v>25</v>
      </c>
      <c r="J27" s="25"/>
      <c r="K27" s="26"/>
    </row>
    <row r="28" spans="1:11" x14ac:dyDescent="0.2">
      <c r="A28" s="22"/>
      <c r="B28" s="28" t="s">
        <v>29</v>
      </c>
      <c r="C28" s="30" t="s">
        <v>25</v>
      </c>
      <c r="D28" s="30" t="s">
        <v>25</v>
      </c>
      <c r="E28" s="30" t="s">
        <v>25</v>
      </c>
      <c r="F28" s="30" t="s">
        <v>25</v>
      </c>
      <c r="G28" s="30" t="s">
        <v>25</v>
      </c>
      <c r="H28" s="30" t="s">
        <v>25</v>
      </c>
      <c r="I28" s="30" t="s">
        <v>25</v>
      </c>
      <c r="J28" s="25"/>
      <c r="K28" s="26"/>
    </row>
    <row r="29" spans="1:11" ht="24" x14ac:dyDescent="0.2">
      <c r="A29" s="22" t="s">
        <v>33</v>
      </c>
      <c r="B29" s="28" t="s">
        <v>34</v>
      </c>
      <c r="C29" s="29">
        <v>0</v>
      </c>
      <c r="D29" s="29">
        <v>0</v>
      </c>
      <c r="E29" s="29">
        <v>57354062243</v>
      </c>
      <c r="F29" s="29">
        <v>0</v>
      </c>
      <c r="G29" s="29">
        <v>53027110902</v>
      </c>
      <c r="H29" s="29">
        <v>2596170804</v>
      </c>
      <c r="I29" s="29">
        <v>1730780537</v>
      </c>
      <c r="J29" s="25"/>
      <c r="K29" s="26"/>
    </row>
    <row r="30" spans="1:11" x14ac:dyDescent="0.2">
      <c r="A30" s="22"/>
      <c r="B30" s="28" t="s">
        <v>23</v>
      </c>
      <c r="C30" s="29">
        <v>0</v>
      </c>
      <c r="D30" s="29">
        <v>0</v>
      </c>
      <c r="E30" s="29">
        <v>35890643011</v>
      </c>
      <c r="F30" s="29">
        <v>0</v>
      </c>
      <c r="G30" s="29">
        <v>35890643011</v>
      </c>
      <c r="H30" s="29">
        <v>0</v>
      </c>
      <c r="I30" s="29">
        <v>0</v>
      </c>
      <c r="J30" s="25"/>
      <c r="K30" s="26"/>
    </row>
    <row r="31" spans="1:11" ht="24" x14ac:dyDescent="0.2">
      <c r="A31" s="22"/>
      <c r="B31" s="28" t="s">
        <v>35</v>
      </c>
      <c r="C31" s="30" t="s">
        <v>25</v>
      </c>
      <c r="D31" s="30" t="s">
        <v>25</v>
      </c>
      <c r="E31" s="30" t="s">
        <v>25</v>
      </c>
      <c r="F31" s="30" t="s">
        <v>25</v>
      </c>
      <c r="G31" s="30" t="s">
        <v>25</v>
      </c>
      <c r="H31" s="30" t="s">
        <v>25</v>
      </c>
      <c r="I31" s="30" t="s">
        <v>25</v>
      </c>
      <c r="J31" s="25"/>
      <c r="K31" s="26"/>
    </row>
    <row r="32" spans="1:11" x14ac:dyDescent="0.2">
      <c r="A32" s="22"/>
      <c r="B32" s="28" t="s">
        <v>26</v>
      </c>
      <c r="C32" s="29">
        <v>0</v>
      </c>
      <c r="D32" s="29">
        <v>0</v>
      </c>
      <c r="E32" s="29">
        <v>5597523539</v>
      </c>
      <c r="F32" s="29">
        <v>0</v>
      </c>
      <c r="G32" s="29">
        <v>5597523539</v>
      </c>
      <c r="H32" s="29">
        <v>0</v>
      </c>
      <c r="I32" s="29">
        <v>0</v>
      </c>
      <c r="J32" s="25"/>
      <c r="K32" s="26"/>
    </row>
    <row r="33" spans="1:11" ht="24" x14ac:dyDescent="0.2">
      <c r="A33" s="22"/>
      <c r="B33" s="28" t="s">
        <v>35</v>
      </c>
      <c r="C33" s="30" t="s">
        <v>25</v>
      </c>
      <c r="D33" s="30" t="s">
        <v>25</v>
      </c>
      <c r="E33" s="30" t="s">
        <v>25</v>
      </c>
      <c r="F33" s="30" t="s">
        <v>25</v>
      </c>
      <c r="G33" s="30" t="s">
        <v>25</v>
      </c>
      <c r="H33" s="30" t="s">
        <v>25</v>
      </c>
      <c r="I33" s="30" t="s">
        <v>25</v>
      </c>
      <c r="J33" s="25"/>
      <c r="K33" s="26"/>
    </row>
    <row r="34" spans="1:11" x14ac:dyDescent="0.2">
      <c r="A34" s="22"/>
      <c r="B34" s="28" t="s">
        <v>36</v>
      </c>
      <c r="C34" s="30" t="s">
        <v>25</v>
      </c>
      <c r="D34" s="30" t="s">
        <v>25</v>
      </c>
      <c r="E34" s="30" t="s">
        <v>25</v>
      </c>
      <c r="F34" s="30" t="s">
        <v>25</v>
      </c>
      <c r="G34" s="30" t="s">
        <v>25</v>
      </c>
      <c r="H34" s="30" t="s">
        <v>25</v>
      </c>
      <c r="I34" s="30" t="s">
        <v>25</v>
      </c>
      <c r="J34" s="25"/>
      <c r="K34" s="26"/>
    </row>
    <row r="35" spans="1:11" x14ac:dyDescent="0.2">
      <c r="A35" s="22"/>
      <c r="B35" s="28" t="s">
        <v>27</v>
      </c>
      <c r="C35" s="30" t="s">
        <v>25</v>
      </c>
      <c r="D35" s="30" t="s">
        <v>25</v>
      </c>
      <c r="E35" s="30" t="s">
        <v>25</v>
      </c>
      <c r="F35" s="30" t="s">
        <v>25</v>
      </c>
      <c r="G35" s="30" t="s">
        <v>25</v>
      </c>
      <c r="H35" s="30" t="s">
        <v>25</v>
      </c>
      <c r="I35" s="30" t="s">
        <v>25</v>
      </c>
      <c r="J35" s="25"/>
      <c r="K35" s="26"/>
    </row>
    <row r="36" spans="1:11" ht="24" x14ac:dyDescent="0.2">
      <c r="A36" s="22"/>
      <c r="B36" s="28" t="s">
        <v>37</v>
      </c>
      <c r="C36" s="30" t="s">
        <v>25</v>
      </c>
      <c r="D36" s="30" t="s">
        <v>25</v>
      </c>
      <c r="E36" s="30" t="s">
        <v>25</v>
      </c>
      <c r="F36" s="30" t="s">
        <v>25</v>
      </c>
      <c r="G36" s="30" t="s">
        <v>25</v>
      </c>
      <c r="H36" s="30" t="s">
        <v>25</v>
      </c>
      <c r="I36" s="30" t="s">
        <v>25</v>
      </c>
      <c r="J36" s="25"/>
      <c r="K36" s="26"/>
    </row>
    <row r="37" spans="1:11" x14ac:dyDescent="0.2">
      <c r="A37" s="22"/>
      <c r="B37" s="28" t="s">
        <v>29</v>
      </c>
      <c r="C37" s="29">
        <v>0</v>
      </c>
      <c r="D37" s="29">
        <v>0</v>
      </c>
      <c r="E37" s="29">
        <v>11538944352</v>
      </c>
      <c r="F37" s="29">
        <v>0</v>
      </c>
      <c r="G37" s="29">
        <v>11538944352</v>
      </c>
      <c r="H37" s="29">
        <v>0</v>
      </c>
      <c r="I37" s="29">
        <v>0</v>
      </c>
      <c r="J37" s="25"/>
      <c r="K37" s="26"/>
    </row>
    <row r="38" spans="1:11" x14ac:dyDescent="0.2">
      <c r="A38" s="22"/>
      <c r="B38" s="28" t="s">
        <v>30</v>
      </c>
      <c r="C38" s="30" t="s">
        <v>25</v>
      </c>
      <c r="D38" s="30" t="s">
        <v>25</v>
      </c>
      <c r="E38" s="30" t="s">
        <v>25</v>
      </c>
      <c r="F38" s="30" t="s">
        <v>25</v>
      </c>
      <c r="G38" s="30" t="s">
        <v>25</v>
      </c>
      <c r="H38" s="30" t="s">
        <v>25</v>
      </c>
      <c r="I38" s="30" t="s">
        <v>25</v>
      </c>
      <c r="J38" s="25"/>
      <c r="K38" s="26"/>
    </row>
    <row r="39" spans="1:11" x14ac:dyDescent="0.2">
      <c r="A39" s="22"/>
      <c r="B39" s="28" t="s">
        <v>38</v>
      </c>
      <c r="C39" s="29">
        <v>0</v>
      </c>
      <c r="D39" s="29">
        <v>0</v>
      </c>
      <c r="E39" s="29">
        <v>4326951341</v>
      </c>
      <c r="F39" s="29">
        <v>0</v>
      </c>
      <c r="G39" s="29">
        <v>0</v>
      </c>
      <c r="H39" s="29">
        <v>2596170804</v>
      </c>
      <c r="I39" s="29">
        <v>1730780537</v>
      </c>
      <c r="J39" s="25"/>
      <c r="K39" s="26"/>
    </row>
    <row r="40" spans="1:11" ht="24" x14ac:dyDescent="0.2">
      <c r="A40" s="22"/>
      <c r="B40" s="28" t="s">
        <v>35</v>
      </c>
      <c r="C40" s="30" t="s">
        <v>25</v>
      </c>
      <c r="D40" s="30" t="s">
        <v>25</v>
      </c>
      <c r="E40" s="30" t="s">
        <v>25</v>
      </c>
      <c r="F40" s="30" t="s">
        <v>25</v>
      </c>
      <c r="G40" s="30" t="s">
        <v>25</v>
      </c>
      <c r="H40" s="30" t="s">
        <v>25</v>
      </c>
      <c r="I40" s="30" t="s">
        <v>25</v>
      </c>
      <c r="J40" s="25"/>
      <c r="K40" s="26"/>
    </row>
    <row r="41" spans="1:11" x14ac:dyDescent="0.2">
      <c r="A41" s="22" t="s">
        <v>39</v>
      </c>
      <c r="B41" s="28" t="s">
        <v>40</v>
      </c>
      <c r="C41" s="29">
        <f>40000000000+121500000000</f>
        <v>161500000000</v>
      </c>
      <c r="D41" s="29">
        <f>C41</f>
        <v>161500000000</v>
      </c>
      <c r="E41" s="29">
        <v>92936350779</v>
      </c>
      <c r="F41" s="29">
        <v>0</v>
      </c>
      <c r="G41" s="29">
        <v>37722803191</v>
      </c>
      <c r="H41" s="29">
        <v>51512037416</v>
      </c>
      <c r="I41" s="29">
        <v>3701510172</v>
      </c>
      <c r="J41" s="25">
        <f t="shared" si="3"/>
        <v>0.57545728036532506</v>
      </c>
      <c r="K41" s="26">
        <f t="shared" si="4"/>
        <v>0.57545728036532506</v>
      </c>
    </row>
    <row r="42" spans="1:11" x14ac:dyDescent="0.2">
      <c r="A42" s="22"/>
      <c r="B42" s="28" t="s">
        <v>23</v>
      </c>
      <c r="C42" s="29">
        <v>0</v>
      </c>
      <c r="D42" s="29">
        <v>0</v>
      </c>
      <c r="E42" s="29">
        <v>59433609241</v>
      </c>
      <c r="F42" s="29">
        <v>0</v>
      </c>
      <c r="G42" s="29">
        <v>19857764970</v>
      </c>
      <c r="H42" s="29">
        <v>35948356513</v>
      </c>
      <c r="I42" s="29">
        <v>3627487758</v>
      </c>
      <c r="J42" s="25"/>
      <c r="K42" s="26"/>
    </row>
    <row r="43" spans="1:11" x14ac:dyDescent="0.2">
      <c r="A43" s="22"/>
      <c r="B43" s="28" t="s">
        <v>26</v>
      </c>
      <c r="C43" s="29">
        <v>0</v>
      </c>
      <c r="D43" s="29">
        <v>0</v>
      </c>
      <c r="E43" s="29">
        <v>8868739650</v>
      </c>
      <c r="F43" s="29">
        <v>0</v>
      </c>
      <c r="G43" s="29">
        <v>2153257154</v>
      </c>
      <c r="H43" s="29">
        <v>6672913882</v>
      </c>
      <c r="I43" s="29">
        <v>42568614</v>
      </c>
      <c r="J43" s="25"/>
      <c r="K43" s="26"/>
    </row>
    <row r="44" spans="1:11" x14ac:dyDescent="0.2">
      <c r="A44" s="22"/>
      <c r="B44" s="28" t="s">
        <v>27</v>
      </c>
      <c r="C44" s="29">
        <v>0</v>
      </c>
      <c r="D44" s="29">
        <v>0</v>
      </c>
      <c r="E44" s="29">
        <v>52423000</v>
      </c>
      <c r="F44" s="29">
        <v>0</v>
      </c>
      <c r="G44" s="29">
        <v>0</v>
      </c>
      <c r="H44" s="29">
        <v>20969200</v>
      </c>
      <c r="I44" s="29">
        <v>31453800</v>
      </c>
      <c r="J44" s="25"/>
      <c r="K44" s="26"/>
    </row>
    <row r="45" spans="1:11" ht="24" x14ac:dyDescent="0.2">
      <c r="A45" s="22"/>
      <c r="B45" s="28" t="s">
        <v>28</v>
      </c>
      <c r="C45" s="30" t="s">
        <v>25</v>
      </c>
      <c r="D45" s="30" t="s">
        <v>25</v>
      </c>
      <c r="E45" s="30" t="s">
        <v>25</v>
      </c>
      <c r="F45" s="30" t="s">
        <v>25</v>
      </c>
      <c r="G45" s="30" t="s">
        <v>25</v>
      </c>
      <c r="H45" s="30" t="s">
        <v>25</v>
      </c>
      <c r="I45" s="30" t="s">
        <v>25</v>
      </c>
      <c r="J45" s="25"/>
      <c r="K45" s="26"/>
    </row>
    <row r="46" spans="1:11" x14ac:dyDescent="0.2">
      <c r="A46" s="22"/>
      <c r="B46" s="28" t="s">
        <v>29</v>
      </c>
      <c r="C46" s="29">
        <v>0</v>
      </c>
      <c r="D46" s="29">
        <v>0</v>
      </c>
      <c r="E46" s="29">
        <v>24581578888</v>
      </c>
      <c r="F46" s="29">
        <v>0</v>
      </c>
      <c r="G46" s="29">
        <v>15711781067</v>
      </c>
      <c r="H46" s="29">
        <v>8869797821</v>
      </c>
      <c r="I46" s="29">
        <v>0</v>
      </c>
      <c r="J46" s="25"/>
      <c r="K46" s="26"/>
    </row>
    <row r="47" spans="1:11" x14ac:dyDescent="0.2">
      <c r="A47" s="22" t="s">
        <v>41</v>
      </c>
      <c r="B47" s="28" t="s">
        <v>42</v>
      </c>
      <c r="C47" s="29">
        <v>11790000000</v>
      </c>
      <c r="D47" s="29">
        <f>C47</f>
        <v>11790000000</v>
      </c>
      <c r="E47" s="29">
        <v>16493179124</v>
      </c>
      <c r="F47" s="29">
        <v>0</v>
      </c>
      <c r="G47" s="29">
        <v>0</v>
      </c>
      <c r="H47" s="29">
        <v>15189868851</v>
      </c>
      <c r="I47" s="29">
        <v>1303310273</v>
      </c>
      <c r="J47" s="25">
        <f t="shared" si="3"/>
        <v>1.3989125635284139</v>
      </c>
      <c r="K47" s="26">
        <f t="shared" si="4"/>
        <v>1.3989125635284139</v>
      </c>
    </row>
    <row r="48" spans="1:11" x14ac:dyDescent="0.2">
      <c r="A48" s="22" t="s">
        <v>43</v>
      </c>
      <c r="B48" s="28" t="s">
        <v>44</v>
      </c>
      <c r="C48" s="30" t="s">
        <v>25</v>
      </c>
      <c r="D48" s="30" t="s">
        <v>25</v>
      </c>
      <c r="E48" s="30" t="s">
        <v>25</v>
      </c>
      <c r="F48" s="30" t="s">
        <v>25</v>
      </c>
      <c r="G48" s="30" t="s">
        <v>25</v>
      </c>
      <c r="H48" s="30" t="s">
        <v>25</v>
      </c>
      <c r="I48" s="30" t="s">
        <v>25</v>
      </c>
      <c r="J48" s="25"/>
      <c r="K48" s="26"/>
    </row>
    <row r="49" spans="1:11" x14ac:dyDescent="0.2">
      <c r="A49" s="22" t="s">
        <v>45</v>
      </c>
      <c r="B49" s="28" t="s">
        <v>46</v>
      </c>
      <c r="C49" s="29">
        <v>200000000</v>
      </c>
      <c r="D49" s="29">
        <v>200000000</v>
      </c>
      <c r="E49" s="29">
        <v>366330328</v>
      </c>
      <c r="F49" s="29">
        <v>0</v>
      </c>
      <c r="G49" s="29">
        <v>0</v>
      </c>
      <c r="H49" s="29">
        <v>0</v>
      </c>
      <c r="I49" s="29">
        <v>366330328</v>
      </c>
      <c r="J49" s="25">
        <f t="shared" si="3"/>
        <v>1.83165164</v>
      </c>
      <c r="K49" s="26">
        <f t="shared" si="4"/>
        <v>1.83165164</v>
      </c>
    </row>
    <row r="50" spans="1:11" x14ac:dyDescent="0.2">
      <c r="A50" s="22" t="s">
        <v>47</v>
      </c>
      <c r="B50" s="28" t="s">
        <v>48</v>
      </c>
      <c r="C50" s="29">
        <f>6040000000+1950000000</f>
        <v>7990000000</v>
      </c>
      <c r="D50" s="29">
        <f>C50</f>
        <v>7990000000</v>
      </c>
      <c r="E50" s="29">
        <v>8323863091</v>
      </c>
      <c r="F50" s="29">
        <v>0</v>
      </c>
      <c r="G50" s="29">
        <v>0</v>
      </c>
      <c r="H50" s="29">
        <v>4815857280</v>
      </c>
      <c r="I50" s="29">
        <v>3508005811</v>
      </c>
      <c r="J50" s="25">
        <f t="shared" si="3"/>
        <v>1.0417851177722153</v>
      </c>
      <c r="K50" s="26">
        <f t="shared" si="4"/>
        <v>1.0417851177722153</v>
      </c>
    </row>
    <row r="51" spans="1:11" x14ac:dyDescent="0.2">
      <c r="A51" s="22" t="s">
        <v>49</v>
      </c>
      <c r="B51" s="28" t="s">
        <v>50</v>
      </c>
      <c r="C51" s="29">
        <v>0</v>
      </c>
      <c r="D51" s="29">
        <v>0</v>
      </c>
      <c r="E51" s="29">
        <v>869260966</v>
      </c>
      <c r="F51" s="29">
        <v>545837294</v>
      </c>
      <c r="G51" s="29">
        <v>323423672</v>
      </c>
      <c r="H51" s="29">
        <v>0</v>
      </c>
      <c r="I51" s="29">
        <v>0</v>
      </c>
      <c r="J51" s="25"/>
      <c r="K51" s="26"/>
    </row>
    <row r="52" spans="1:11" x14ac:dyDescent="0.2">
      <c r="A52" s="22"/>
      <c r="B52" s="28" t="s">
        <v>51</v>
      </c>
      <c r="C52" s="29">
        <v>0</v>
      </c>
      <c r="D52" s="29">
        <v>0</v>
      </c>
      <c r="E52" s="29">
        <v>545837294</v>
      </c>
      <c r="F52" s="29">
        <v>545837294</v>
      </c>
      <c r="G52" s="29">
        <v>0</v>
      </c>
      <c r="H52" s="29">
        <v>0</v>
      </c>
      <c r="I52" s="29">
        <v>0</v>
      </c>
      <c r="J52" s="25"/>
      <c r="K52" s="26"/>
    </row>
    <row r="53" spans="1:11" x14ac:dyDescent="0.2">
      <c r="A53" s="22"/>
      <c r="B53" s="28" t="s">
        <v>52</v>
      </c>
      <c r="C53" s="29">
        <v>0</v>
      </c>
      <c r="D53" s="29">
        <v>0</v>
      </c>
      <c r="E53" s="29">
        <v>323423672</v>
      </c>
      <c r="F53" s="29">
        <v>0</v>
      </c>
      <c r="G53" s="29">
        <v>323423672</v>
      </c>
      <c r="H53" s="29">
        <v>0</v>
      </c>
      <c r="I53" s="29">
        <v>0</v>
      </c>
      <c r="J53" s="25"/>
      <c r="K53" s="26"/>
    </row>
    <row r="54" spans="1:11" x14ac:dyDescent="0.2">
      <c r="A54" s="22" t="s">
        <v>53</v>
      </c>
      <c r="B54" s="28" t="s">
        <v>54</v>
      </c>
      <c r="C54" s="29">
        <v>7400000000</v>
      </c>
      <c r="D54" s="29">
        <f>C54</f>
        <v>7400000000</v>
      </c>
      <c r="E54" s="29">
        <v>15261170179</v>
      </c>
      <c r="F54" s="29">
        <v>3544305675</v>
      </c>
      <c r="G54" s="29">
        <v>9980923844</v>
      </c>
      <c r="H54" s="29">
        <v>641053660</v>
      </c>
      <c r="I54" s="29">
        <v>1094887000</v>
      </c>
      <c r="J54" s="25">
        <f t="shared" si="3"/>
        <v>2.0623202944594596</v>
      </c>
      <c r="K54" s="26">
        <f t="shared" si="4"/>
        <v>2.0623202944594596</v>
      </c>
    </row>
    <row r="55" spans="1:11" ht="24" x14ac:dyDescent="0.2">
      <c r="A55" s="22"/>
      <c r="B55" s="28" t="s">
        <v>55</v>
      </c>
      <c r="C55" s="29">
        <v>0</v>
      </c>
      <c r="D55" s="29">
        <v>0</v>
      </c>
      <c r="E55" s="29">
        <v>3548805675</v>
      </c>
      <c r="F55" s="29">
        <v>3544305675</v>
      </c>
      <c r="G55" s="29">
        <v>4500000</v>
      </c>
      <c r="H55" s="29">
        <v>0</v>
      </c>
      <c r="I55" s="29">
        <v>0</v>
      </c>
      <c r="J55" s="25"/>
      <c r="K55" s="26"/>
    </row>
    <row r="56" spans="1:11" ht="24" x14ac:dyDescent="0.2">
      <c r="A56" s="22"/>
      <c r="B56" s="28" t="s">
        <v>56</v>
      </c>
      <c r="C56" s="29">
        <v>0</v>
      </c>
      <c r="D56" s="29">
        <v>0</v>
      </c>
      <c r="E56" s="29">
        <v>11712364504</v>
      </c>
      <c r="F56" s="29">
        <v>0</v>
      </c>
      <c r="G56" s="29">
        <v>9976423844</v>
      </c>
      <c r="H56" s="29">
        <v>641053660</v>
      </c>
      <c r="I56" s="29">
        <v>1094887000</v>
      </c>
      <c r="J56" s="25"/>
      <c r="K56" s="26"/>
    </row>
    <row r="57" spans="1:11" ht="24" x14ac:dyDescent="0.2">
      <c r="A57" s="22"/>
      <c r="B57" s="28" t="s">
        <v>57</v>
      </c>
      <c r="C57" s="29">
        <v>0</v>
      </c>
      <c r="D57" s="29">
        <v>0</v>
      </c>
      <c r="E57" s="29">
        <v>9911923844</v>
      </c>
      <c r="F57" s="29">
        <v>0</v>
      </c>
      <c r="G57" s="29">
        <v>9911923844</v>
      </c>
      <c r="H57" s="29">
        <v>0</v>
      </c>
      <c r="I57" s="29">
        <v>0</v>
      </c>
      <c r="J57" s="25"/>
      <c r="K57" s="26"/>
    </row>
    <row r="58" spans="1:11" x14ac:dyDescent="0.2">
      <c r="A58" s="22" t="s">
        <v>58</v>
      </c>
      <c r="B58" s="28" t="s">
        <v>59</v>
      </c>
      <c r="C58" s="29">
        <v>40000000000</v>
      </c>
      <c r="D58" s="29">
        <v>60000000000</v>
      </c>
      <c r="E58" s="29">
        <v>85062284885</v>
      </c>
      <c r="F58" s="29">
        <v>0</v>
      </c>
      <c r="G58" s="29">
        <v>0</v>
      </c>
      <c r="H58" s="29">
        <v>51037370921</v>
      </c>
      <c r="I58" s="29">
        <v>34024913964</v>
      </c>
      <c r="J58" s="25">
        <f t="shared" si="3"/>
        <v>2.1265571221249999</v>
      </c>
      <c r="K58" s="26">
        <f t="shared" si="4"/>
        <v>1.4177047480833334</v>
      </c>
    </row>
    <row r="59" spans="1:11" ht="24" x14ac:dyDescent="0.2">
      <c r="A59" s="22"/>
      <c r="B59" s="28" t="s">
        <v>60</v>
      </c>
      <c r="C59" s="30" t="s">
        <v>25</v>
      </c>
      <c r="D59" s="30" t="s">
        <v>25</v>
      </c>
      <c r="E59" s="30" t="s">
        <v>25</v>
      </c>
      <c r="F59" s="30" t="s">
        <v>25</v>
      </c>
      <c r="G59" s="30" t="s">
        <v>25</v>
      </c>
      <c r="H59" s="30" t="s">
        <v>25</v>
      </c>
      <c r="I59" s="30" t="s">
        <v>25</v>
      </c>
      <c r="J59" s="25"/>
      <c r="K59" s="26"/>
    </row>
    <row r="60" spans="1:11" ht="24" x14ac:dyDescent="0.2">
      <c r="A60" s="22"/>
      <c r="B60" s="28" t="s">
        <v>61</v>
      </c>
      <c r="C60" s="29">
        <v>0</v>
      </c>
      <c r="D60" s="29">
        <v>0</v>
      </c>
      <c r="E60" s="29">
        <v>85062284885</v>
      </c>
      <c r="F60" s="29">
        <v>0</v>
      </c>
      <c r="G60" s="29">
        <v>0</v>
      </c>
      <c r="H60" s="29">
        <v>51037370921</v>
      </c>
      <c r="I60" s="29">
        <v>34024913964</v>
      </c>
      <c r="J60" s="25"/>
      <c r="K60" s="26"/>
    </row>
    <row r="61" spans="1:11" x14ac:dyDescent="0.2">
      <c r="A61" s="22" t="s">
        <v>62</v>
      </c>
      <c r="B61" s="28" t="s">
        <v>63</v>
      </c>
      <c r="C61" s="29">
        <v>26200000000</v>
      </c>
      <c r="D61" s="29">
        <f>C61</f>
        <v>26200000000</v>
      </c>
      <c r="E61" s="29">
        <v>3184649439</v>
      </c>
      <c r="F61" s="29">
        <v>0</v>
      </c>
      <c r="G61" s="29">
        <v>13174670</v>
      </c>
      <c r="H61" s="29">
        <v>1902884839</v>
      </c>
      <c r="I61" s="29">
        <v>1268589930</v>
      </c>
      <c r="J61" s="25">
        <f t="shared" si="3"/>
        <v>0.1215515053053435</v>
      </c>
      <c r="K61" s="26">
        <f t="shared" si="4"/>
        <v>0.1215515053053435</v>
      </c>
    </row>
    <row r="62" spans="1:11" x14ac:dyDescent="0.2">
      <c r="A62" s="22" t="s">
        <v>64</v>
      </c>
      <c r="B62" s="28" t="s">
        <v>65</v>
      </c>
      <c r="C62" s="30" t="s">
        <v>25</v>
      </c>
      <c r="D62" s="30" t="s">
        <v>25</v>
      </c>
      <c r="E62" s="30" t="s">
        <v>25</v>
      </c>
      <c r="F62" s="30" t="s">
        <v>25</v>
      </c>
      <c r="G62" s="30" t="s">
        <v>25</v>
      </c>
      <c r="H62" s="30" t="s">
        <v>25</v>
      </c>
      <c r="I62" s="30" t="s">
        <v>25</v>
      </c>
      <c r="J62" s="25"/>
      <c r="K62" s="26"/>
    </row>
    <row r="63" spans="1:11" ht="24" x14ac:dyDescent="0.2">
      <c r="A63" s="22"/>
      <c r="B63" s="28" t="s">
        <v>66</v>
      </c>
      <c r="C63" s="30" t="s">
        <v>25</v>
      </c>
      <c r="D63" s="30" t="s">
        <v>25</v>
      </c>
      <c r="E63" s="30" t="s">
        <v>25</v>
      </c>
      <c r="F63" s="30" t="s">
        <v>25</v>
      </c>
      <c r="G63" s="30" t="s">
        <v>25</v>
      </c>
      <c r="H63" s="30" t="s">
        <v>25</v>
      </c>
      <c r="I63" s="30" t="s">
        <v>25</v>
      </c>
      <c r="J63" s="25"/>
      <c r="K63" s="26"/>
    </row>
    <row r="64" spans="1:11" x14ac:dyDescent="0.2">
      <c r="A64" s="22"/>
      <c r="B64" s="28" t="s">
        <v>67</v>
      </c>
      <c r="C64" s="30" t="s">
        <v>25</v>
      </c>
      <c r="D64" s="30" t="s">
        <v>25</v>
      </c>
      <c r="E64" s="30" t="s">
        <v>25</v>
      </c>
      <c r="F64" s="30" t="s">
        <v>25</v>
      </c>
      <c r="G64" s="30" t="s">
        <v>25</v>
      </c>
      <c r="H64" s="30" t="s">
        <v>25</v>
      </c>
      <c r="I64" s="30" t="s">
        <v>25</v>
      </c>
      <c r="J64" s="25"/>
      <c r="K64" s="26"/>
    </row>
    <row r="65" spans="1:11" x14ac:dyDescent="0.2">
      <c r="A65" s="22" t="s">
        <v>68</v>
      </c>
      <c r="B65" s="28" t="s">
        <v>69</v>
      </c>
      <c r="C65" s="29">
        <v>0</v>
      </c>
      <c r="D65" s="29">
        <v>0</v>
      </c>
      <c r="E65" s="29">
        <v>644995000</v>
      </c>
      <c r="F65" s="29">
        <v>3300000</v>
      </c>
      <c r="G65" s="29">
        <v>563552000</v>
      </c>
      <c r="H65" s="29">
        <v>73648000</v>
      </c>
      <c r="I65" s="29">
        <v>4495000</v>
      </c>
      <c r="J65" s="25"/>
      <c r="K65" s="26"/>
    </row>
    <row r="66" spans="1:11" x14ac:dyDescent="0.2">
      <c r="A66" s="22"/>
      <c r="B66" s="28" t="s">
        <v>70</v>
      </c>
      <c r="C66" s="29">
        <v>0</v>
      </c>
      <c r="D66" s="29">
        <v>0</v>
      </c>
      <c r="E66" s="29">
        <v>3300000</v>
      </c>
      <c r="F66" s="29">
        <v>3300000</v>
      </c>
      <c r="G66" s="29">
        <v>0</v>
      </c>
      <c r="H66" s="29">
        <v>0</v>
      </c>
      <c r="I66" s="29">
        <v>0</v>
      </c>
      <c r="J66" s="25"/>
      <c r="K66" s="26"/>
    </row>
    <row r="67" spans="1:11" x14ac:dyDescent="0.2">
      <c r="A67" s="22"/>
      <c r="B67" s="28" t="s">
        <v>71</v>
      </c>
      <c r="C67" s="29">
        <v>0</v>
      </c>
      <c r="D67" s="29">
        <v>0</v>
      </c>
      <c r="E67" s="29">
        <v>641695000</v>
      </c>
      <c r="F67" s="29">
        <v>0</v>
      </c>
      <c r="G67" s="29">
        <v>563552000</v>
      </c>
      <c r="H67" s="29">
        <v>73648000</v>
      </c>
      <c r="I67" s="29">
        <v>4495000</v>
      </c>
      <c r="J67" s="25"/>
      <c r="K67" s="26"/>
    </row>
    <row r="68" spans="1:11" ht="24" x14ac:dyDescent="0.2">
      <c r="A68" s="22" t="s">
        <v>72</v>
      </c>
      <c r="B68" s="28" t="s">
        <v>73</v>
      </c>
      <c r="C68" s="30" t="s">
        <v>25</v>
      </c>
      <c r="D68" s="30" t="s">
        <v>25</v>
      </c>
      <c r="E68" s="30" t="s">
        <v>25</v>
      </c>
      <c r="F68" s="30" t="s">
        <v>25</v>
      </c>
      <c r="G68" s="30" t="s">
        <v>25</v>
      </c>
      <c r="H68" s="30" t="s">
        <v>25</v>
      </c>
      <c r="I68" s="30" t="s">
        <v>25</v>
      </c>
      <c r="J68" s="25"/>
      <c r="K68" s="26"/>
    </row>
    <row r="69" spans="1:11" x14ac:dyDescent="0.2">
      <c r="A69" s="22"/>
      <c r="B69" s="28" t="s">
        <v>74</v>
      </c>
      <c r="C69" s="30" t="s">
        <v>25</v>
      </c>
      <c r="D69" s="30" t="s">
        <v>25</v>
      </c>
      <c r="E69" s="30" t="s">
        <v>25</v>
      </c>
      <c r="F69" s="30" t="s">
        <v>25</v>
      </c>
      <c r="G69" s="30" t="s">
        <v>25</v>
      </c>
      <c r="H69" s="30" t="s">
        <v>25</v>
      </c>
      <c r="I69" s="30" t="s">
        <v>25</v>
      </c>
      <c r="J69" s="25"/>
      <c r="K69" s="26"/>
    </row>
    <row r="70" spans="1:11" x14ac:dyDescent="0.2">
      <c r="A70" s="22"/>
      <c r="B70" s="28" t="s">
        <v>75</v>
      </c>
      <c r="C70" s="30" t="s">
        <v>25</v>
      </c>
      <c r="D70" s="30" t="s">
        <v>25</v>
      </c>
      <c r="E70" s="30" t="s">
        <v>25</v>
      </c>
      <c r="F70" s="30" t="s">
        <v>25</v>
      </c>
      <c r="G70" s="30" t="s">
        <v>25</v>
      </c>
      <c r="H70" s="30" t="s">
        <v>25</v>
      </c>
      <c r="I70" s="30" t="s">
        <v>25</v>
      </c>
      <c r="J70" s="25"/>
      <c r="K70" s="26"/>
    </row>
    <row r="71" spans="1:11" ht="24" x14ac:dyDescent="0.2">
      <c r="A71" s="22" t="s">
        <v>76</v>
      </c>
      <c r="B71" s="28" t="s">
        <v>77</v>
      </c>
      <c r="C71" s="29">
        <v>0</v>
      </c>
      <c r="D71" s="29">
        <v>0</v>
      </c>
      <c r="E71" s="29">
        <v>23000000</v>
      </c>
      <c r="F71" s="29">
        <v>0</v>
      </c>
      <c r="G71" s="29">
        <v>0</v>
      </c>
      <c r="H71" s="29">
        <v>0</v>
      </c>
      <c r="I71" s="29">
        <v>23000000</v>
      </c>
      <c r="J71" s="25"/>
      <c r="K71" s="26"/>
    </row>
    <row r="72" spans="1:11" x14ac:dyDescent="0.2">
      <c r="A72" s="22" t="s">
        <v>78</v>
      </c>
      <c r="B72" s="28" t="s">
        <v>79</v>
      </c>
      <c r="C72" s="29">
        <v>3000000000</v>
      </c>
      <c r="D72" s="29">
        <f>C72</f>
        <v>3000000000</v>
      </c>
      <c r="E72" s="29">
        <v>5041389986</v>
      </c>
      <c r="F72" s="29">
        <v>2345513843</v>
      </c>
      <c r="G72" s="29">
        <v>566278949</v>
      </c>
      <c r="H72" s="29">
        <v>1381094444</v>
      </c>
      <c r="I72" s="29">
        <v>748502750</v>
      </c>
      <c r="J72" s="25">
        <f t="shared" si="3"/>
        <v>1.6804633286666666</v>
      </c>
      <c r="K72" s="26">
        <f t="shared" si="4"/>
        <v>1.6804633286666666</v>
      </c>
    </row>
    <row r="73" spans="1:11" x14ac:dyDescent="0.2">
      <c r="A73" s="22"/>
      <c r="B73" s="28" t="s">
        <v>80</v>
      </c>
      <c r="C73" s="29">
        <v>0</v>
      </c>
      <c r="D73" s="29">
        <v>0</v>
      </c>
      <c r="E73" s="29">
        <v>2348813843</v>
      </c>
      <c r="F73" s="29">
        <v>2348813843</v>
      </c>
      <c r="G73" s="29">
        <v>0</v>
      </c>
      <c r="H73" s="29">
        <v>0</v>
      </c>
      <c r="I73" s="29">
        <v>0</v>
      </c>
      <c r="J73" s="25"/>
      <c r="K73" s="26"/>
    </row>
    <row r="74" spans="1:11" x14ac:dyDescent="0.2">
      <c r="A74" s="22" t="s">
        <v>81</v>
      </c>
      <c r="B74" s="28" t="s">
        <v>82</v>
      </c>
      <c r="C74" s="29">
        <v>4000000000</v>
      </c>
      <c r="D74" s="29">
        <f>C74</f>
        <v>4000000000</v>
      </c>
      <c r="E74" s="29">
        <v>14755849835</v>
      </c>
      <c r="F74" s="29">
        <v>7670137741</v>
      </c>
      <c r="G74" s="29">
        <v>6846938425</v>
      </c>
      <c r="H74" s="29">
        <v>238773669</v>
      </c>
      <c r="I74" s="29">
        <v>0</v>
      </c>
      <c r="J74" s="25">
        <f t="shared" si="3"/>
        <v>3.6889624587499998</v>
      </c>
      <c r="K74" s="26">
        <f t="shared" si="4"/>
        <v>3.6889624587499998</v>
      </c>
    </row>
    <row r="75" spans="1:11" x14ac:dyDescent="0.2">
      <c r="A75" s="22"/>
      <c r="B75" s="28" t="s">
        <v>83</v>
      </c>
      <c r="C75" s="29">
        <v>0</v>
      </c>
      <c r="D75" s="29">
        <v>0</v>
      </c>
      <c r="E75" s="29">
        <v>10957339631</v>
      </c>
      <c r="F75" s="29">
        <v>7670137741</v>
      </c>
      <c r="G75" s="29">
        <v>3287201890</v>
      </c>
      <c r="H75" s="29">
        <v>0</v>
      </c>
      <c r="I75" s="29">
        <v>0</v>
      </c>
      <c r="J75" s="25"/>
      <c r="K75" s="26"/>
    </row>
    <row r="76" spans="1:11" x14ac:dyDescent="0.2">
      <c r="A76" s="22"/>
      <c r="B76" s="28" t="s">
        <v>84</v>
      </c>
      <c r="C76" s="29">
        <v>0</v>
      </c>
      <c r="D76" s="29">
        <v>0</v>
      </c>
      <c r="E76" s="29">
        <v>3798510204</v>
      </c>
      <c r="F76" s="29">
        <v>0</v>
      </c>
      <c r="G76" s="29">
        <v>3559736535</v>
      </c>
      <c r="H76" s="29">
        <v>238773669</v>
      </c>
      <c r="I76" s="29">
        <v>0</v>
      </c>
      <c r="J76" s="25"/>
      <c r="K76" s="26"/>
    </row>
    <row r="77" spans="1:11" ht="24" x14ac:dyDescent="0.2">
      <c r="A77" s="22" t="s">
        <v>85</v>
      </c>
      <c r="B77" s="28" t="s">
        <v>86</v>
      </c>
      <c r="C77" s="29">
        <v>4400000000</v>
      </c>
      <c r="D77" s="29">
        <f>C77</f>
        <v>4400000000</v>
      </c>
      <c r="E77" s="29">
        <v>5666038808</v>
      </c>
      <c r="F77" s="29">
        <v>0</v>
      </c>
      <c r="G77" s="29">
        <v>0</v>
      </c>
      <c r="H77" s="29">
        <v>0</v>
      </c>
      <c r="I77" s="29">
        <v>5666038808</v>
      </c>
      <c r="J77" s="25">
        <f t="shared" si="3"/>
        <v>1.2877360927272727</v>
      </c>
      <c r="K77" s="26">
        <f t="shared" si="4"/>
        <v>1.2877360927272727</v>
      </c>
    </row>
    <row r="78" spans="1:11" x14ac:dyDescent="0.2">
      <c r="A78" s="22" t="s">
        <v>87</v>
      </c>
      <c r="B78" s="28" t="s">
        <v>88</v>
      </c>
      <c r="C78" s="30" t="s">
        <v>25</v>
      </c>
      <c r="D78" s="30" t="s">
        <v>25</v>
      </c>
      <c r="E78" s="30" t="s">
        <v>25</v>
      </c>
      <c r="F78" s="30" t="s">
        <v>25</v>
      </c>
      <c r="G78" s="30" t="s">
        <v>25</v>
      </c>
      <c r="H78" s="30" t="s">
        <v>25</v>
      </c>
      <c r="I78" s="30" t="s">
        <v>25</v>
      </c>
      <c r="J78" s="25"/>
      <c r="K78" s="26"/>
    </row>
    <row r="79" spans="1:11" ht="24" x14ac:dyDescent="0.2">
      <c r="A79" s="22" t="s">
        <v>89</v>
      </c>
      <c r="B79" s="28" t="s">
        <v>90</v>
      </c>
      <c r="C79" s="30" t="s">
        <v>25</v>
      </c>
      <c r="D79" s="30" t="s">
        <v>25</v>
      </c>
      <c r="E79" s="30" t="s">
        <v>25</v>
      </c>
      <c r="F79" s="30" t="s">
        <v>25</v>
      </c>
      <c r="G79" s="30" t="s">
        <v>25</v>
      </c>
      <c r="H79" s="30" t="s">
        <v>25</v>
      </c>
      <c r="I79" s="30" t="s">
        <v>25</v>
      </c>
      <c r="J79" s="25"/>
      <c r="K79" s="26"/>
    </row>
    <row r="80" spans="1:11" x14ac:dyDescent="0.2">
      <c r="A80" s="22" t="s">
        <v>91</v>
      </c>
      <c r="B80" s="28" t="s">
        <v>92</v>
      </c>
      <c r="C80" s="30" t="s">
        <v>25</v>
      </c>
      <c r="D80" s="30" t="s">
        <v>25</v>
      </c>
      <c r="E80" s="30" t="s">
        <v>25</v>
      </c>
      <c r="F80" s="30" t="s">
        <v>25</v>
      </c>
      <c r="G80" s="30" t="s">
        <v>25</v>
      </c>
      <c r="H80" s="30" t="s">
        <v>25</v>
      </c>
      <c r="I80" s="30" t="s">
        <v>25</v>
      </c>
      <c r="J80" s="25"/>
      <c r="K80" s="26"/>
    </row>
    <row r="81" spans="1:11" x14ac:dyDescent="0.2">
      <c r="A81" s="22" t="s">
        <v>21</v>
      </c>
      <c r="B81" s="28" t="s">
        <v>93</v>
      </c>
      <c r="C81" s="30" t="s">
        <v>25</v>
      </c>
      <c r="D81" s="30" t="s">
        <v>25</v>
      </c>
      <c r="E81" s="30" t="s">
        <v>25</v>
      </c>
      <c r="F81" s="30" t="s">
        <v>25</v>
      </c>
      <c r="G81" s="30" t="s">
        <v>25</v>
      </c>
      <c r="H81" s="30" t="s">
        <v>25</v>
      </c>
      <c r="I81" s="30" t="s">
        <v>25</v>
      </c>
      <c r="J81" s="25"/>
      <c r="K81" s="26"/>
    </row>
    <row r="82" spans="1:11" x14ac:dyDescent="0.2">
      <c r="A82" s="22" t="s">
        <v>94</v>
      </c>
      <c r="B82" s="28" t="s">
        <v>95</v>
      </c>
      <c r="C82" s="30" t="s">
        <v>25</v>
      </c>
      <c r="D82" s="30" t="s">
        <v>25</v>
      </c>
      <c r="E82" s="30" t="s">
        <v>25</v>
      </c>
      <c r="F82" s="30" t="s">
        <v>25</v>
      </c>
      <c r="G82" s="30" t="s">
        <v>25</v>
      </c>
      <c r="H82" s="30" t="s">
        <v>25</v>
      </c>
      <c r="I82" s="30" t="s">
        <v>25</v>
      </c>
      <c r="J82" s="25"/>
      <c r="K82" s="26"/>
    </row>
    <row r="83" spans="1:11" x14ac:dyDescent="0.2">
      <c r="A83" s="22" t="s">
        <v>96</v>
      </c>
      <c r="B83" s="28" t="s">
        <v>97</v>
      </c>
      <c r="C83" s="30" t="s">
        <v>25</v>
      </c>
      <c r="D83" s="30" t="s">
        <v>25</v>
      </c>
      <c r="E83" s="30" t="s">
        <v>25</v>
      </c>
      <c r="F83" s="30" t="s">
        <v>25</v>
      </c>
      <c r="G83" s="30" t="s">
        <v>25</v>
      </c>
      <c r="H83" s="30" t="s">
        <v>25</v>
      </c>
      <c r="I83" s="30" t="s">
        <v>25</v>
      </c>
      <c r="J83" s="25"/>
      <c r="K83" s="26"/>
    </row>
    <row r="84" spans="1:11" ht="24" x14ac:dyDescent="0.2">
      <c r="A84" s="22" t="s">
        <v>98</v>
      </c>
      <c r="B84" s="28" t="s">
        <v>99</v>
      </c>
      <c r="C84" s="30" t="s">
        <v>25</v>
      </c>
      <c r="D84" s="30" t="s">
        <v>25</v>
      </c>
      <c r="E84" s="30" t="s">
        <v>25</v>
      </c>
      <c r="F84" s="30" t="s">
        <v>25</v>
      </c>
      <c r="G84" s="30" t="s">
        <v>25</v>
      </c>
      <c r="H84" s="30" t="s">
        <v>25</v>
      </c>
      <c r="I84" s="30" t="s">
        <v>25</v>
      </c>
      <c r="J84" s="25"/>
      <c r="K84" s="26"/>
    </row>
    <row r="85" spans="1:11" x14ac:dyDescent="0.2">
      <c r="A85" s="22" t="s">
        <v>100</v>
      </c>
      <c r="B85" s="28" t="s">
        <v>101</v>
      </c>
      <c r="C85" s="30" t="s">
        <v>25</v>
      </c>
      <c r="D85" s="30" t="s">
        <v>25</v>
      </c>
      <c r="E85" s="30" t="s">
        <v>25</v>
      </c>
      <c r="F85" s="30" t="s">
        <v>25</v>
      </c>
      <c r="G85" s="30" t="s">
        <v>25</v>
      </c>
      <c r="H85" s="30" t="s">
        <v>25</v>
      </c>
      <c r="I85" s="30" t="s">
        <v>25</v>
      </c>
      <c r="J85" s="25"/>
      <c r="K85" s="26"/>
    </row>
    <row r="86" spans="1:11" x14ac:dyDescent="0.2">
      <c r="A86" s="22" t="s">
        <v>102</v>
      </c>
      <c r="B86" s="28" t="s">
        <v>103</v>
      </c>
      <c r="C86" s="30" t="s">
        <v>25</v>
      </c>
      <c r="D86" s="30" t="s">
        <v>25</v>
      </c>
      <c r="E86" s="30" t="s">
        <v>25</v>
      </c>
      <c r="F86" s="30" t="s">
        <v>25</v>
      </c>
      <c r="G86" s="30" t="s">
        <v>25</v>
      </c>
      <c r="H86" s="30" t="s">
        <v>25</v>
      </c>
      <c r="I86" s="30" t="s">
        <v>25</v>
      </c>
      <c r="J86" s="25"/>
      <c r="K86" s="26"/>
    </row>
    <row r="87" spans="1:11" x14ac:dyDescent="0.2">
      <c r="A87" s="22" t="s">
        <v>104</v>
      </c>
      <c r="B87" s="28" t="s">
        <v>105</v>
      </c>
      <c r="C87" s="30" t="s">
        <v>25</v>
      </c>
      <c r="D87" s="30" t="s">
        <v>25</v>
      </c>
      <c r="E87" s="30" t="s">
        <v>25</v>
      </c>
      <c r="F87" s="30" t="s">
        <v>25</v>
      </c>
      <c r="G87" s="30" t="s">
        <v>25</v>
      </c>
      <c r="H87" s="30" t="s">
        <v>25</v>
      </c>
      <c r="I87" s="30" t="s">
        <v>25</v>
      </c>
      <c r="J87" s="25"/>
      <c r="K87" s="26"/>
    </row>
    <row r="88" spans="1:11" x14ac:dyDescent="0.2">
      <c r="A88" s="22" t="s">
        <v>31</v>
      </c>
      <c r="B88" s="28" t="s">
        <v>106</v>
      </c>
      <c r="C88" s="30" t="s">
        <v>25</v>
      </c>
      <c r="D88" s="30" t="s">
        <v>25</v>
      </c>
      <c r="E88" s="30" t="s">
        <v>25</v>
      </c>
      <c r="F88" s="30" t="s">
        <v>25</v>
      </c>
      <c r="G88" s="30" t="s">
        <v>25</v>
      </c>
      <c r="H88" s="30" t="s">
        <v>25</v>
      </c>
      <c r="I88" s="30" t="s">
        <v>25</v>
      </c>
      <c r="J88" s="25"/>
      <c r="K88" s="26"/>
    </row>
    <row r="89" spans="1:11" x14ac:dyDescent="0.2">
      <c r="A89" s="22" t="s">
        <v>33</v>
      </c>
      <c r="B89" s="28" t="s">
        <v>107</v>
      </c>
      <c r="C89" s="30" t="s">
        <v>25</v>
      </c>
      <c r="D89" s="30" t="s">
        <v>25</v>
      </c>
      <c r="E89" s="30" t="s">
        <v>25</v>
      </c>
      <c r="F89" s="30" t="s">
        <v>25</v>
      </c>
      <c r="G89" s="30" t="s">
        <v>25</v>
      </c>
      <c r="H89" s="30" t="s">
        <v>25</v>
      </c>
      <c r="I89" s="30" t="s">
        <v>25</v>
      </c>
      <c r="J89" s="25"/>
      <c r="K89" s="26"/>
    </row>
    <row r="90" spans="1:11" ht="24" x14ac:dyDescent="0.2">
      <c r="A90" s="22" t="s">
        <v>39</v>
      </c>
      <c r="B90" s="28" t="s">
        <v>108</v>
      </c>
      <c r="C90" s="30" t="s">
        <v>25</v>
      </c>
      <c r="D90" s="30" t="s">
        <v>25</v>
      </c>
      <c r="E90" s="30" t="s">
        <v>25</v>
      </c>
      <c r="F90" s="30" t="s">
        <v>25</v>
      </c>
      <c r="G90" s="30" t="s">
        <v>25</v>
      </c>
      <c r="H90" s="30" t="s">
        <v>25</v>
      </c>
      <c r="I90" s="30" t="s">
        <v>25</v>
      </c>
      <c r="J90" s="25"/>
      <c r="K90" s="26"/>
    </row>
    <row r="91" spans="1:11" x14ac:dyDescent="0.2">
      <c r="A91" s="22" t="s">
        <v>109</v>
      </c>
      <c r="B91" s="28" t="s">
        <v>110</v>
      </c>
      <c r="C91" s="30" t="s">
        <v>25</v>
      </c>
      <c r="D91" s="30" t="s">
        <v>25</v>
      </c>
      <c r="E91" s="30" t="s">
        <v>25</v>
      </c>
      <c r="F91" s="30" t="s">
        <v>25</v>
      </c>
      <c r="G91" s="30" t="s">
        <v>25</v>
      </c>
      <c r="H91" s="30" t="s">
        <v>25</v>
      </c>
      <c r="I91" s="30" t="s">
        <v>25</v>
      </c>
      <c r="J91" s="25"/>
      <c r="K91" s="26"/>
    </row>
    <row r="92" spans="1:11" x14ac:dyDescent="0.2">
      <c r="A92" s="22" t="s">
        <v>21</v>
      </c>
      <c r="B92" s="28" t="s">
        <v>111</v>
      </c>
      <c r="C92" s="30" t="s">
        <v>25</v>
      </c>
      <c r="D92" s="30" t="s">
        <v>25</v>
      </c>
      <c r="E92" s="30" t="s">
        <v>25</v>
      </c>
      <c r="F92" s="30" t="s">
        <v>25</v>
      </c>
      <c r="G92" s="30" t="s">
        <v>25</v>
      </c>
      <c r="H92" s="30" t="s">
        <v>25</v>
      </c>
      <c r="I92" s="30" t="s">
        <v>25</v>
      </c>
      <c r="J92" s="25"/>
      <c r="K92" s="26"/>
    </row>
    <row r="93" spans="1:11" x14ac:dyDescent="0.2">
      <c r="A93" s="22" t="s">
        <v>31</v>
      </c>
      <c r="B93" s="28" t="s">
        <v>112</v>
      </c>
      <c r="C93" s="30" t="s">
        <v>25</v>
      </c>
      <c r="D93" s="30" t="s">
        <v>25</v>
      </c>
      <c r="E93" s="30" t="s">
        <v>25</v>
      </c>
      <c r="F93" s="30" t="s">
        <v>25</v>
      </c>
      <c r="G93" s="30" t="s">
        <v>25</v>
      </c>
      <c r="H93" s="30" t="s">
        <v>25</v>
      </c>
      <c r="I93" s="30" t="s">
        <v>25</v>
      </c>
      <c r="J93" s="25"/>
      <c r="K93" s="26"/>
    </row>
    <row r="94" spans="1:11" x14ac:dyDescent="0.2">
      <c r="A94" s="22" t="s">
        <v>33</v>
      </c>
      <c r="B94" s="28" t="s">
        <v>113</v>
      </c>
      <c r="C94" s="30" t="s">
        <v>25</v>
      </c>
      <c r="D94" s="30" t="s">
        <v>25</v>
      </c>
      <c r="E94" s="30" t="s">
        <v>25</v>
      </c>
      <c r="F94" s="30" t="s">
        <v>25</v>
      </c>
      <c r="G94" s="30" t="s">
        <v>25</v>
      </c>
      <c r="H94" s="30" t="s">
        <v>25</v>
      </c>
      <c r="I94" s="30" t="s">
        <v>25</v>
      </c>
      <c r="J94" s="25"/>
      <c r="K94" s="26"/>
    </row>
    <row r="95" spans="1:11" x14ac:dyDescent="0.2">
      <c r="A95" s="22" t="s">
        <v>39</v>
      </c>
      <c r="B95" s="28" t="s">
        <v>114</v>
      </c>
      <c r="C95" s="30" t="s">
        <v>25</v>
      </c>
      <c r="D95" s="30" t="s">
        <v>25</v>
      </c>
      <c r="E95" s="30" t="s">
        <v>25</v>
      </c>
      <c r="F95" s="30" t="s">
        <v>25</v>
      </c>
      <c r="G95" s="30" t="s">
        <v>25</v>
      </c>
      <c r="H95" s="30" t="s">
        <v>25</v>
      </c>
      <c r="I95" s="30" t="s">
        <v>25</v>
      </c>
      <c r="J95" s="25"/>
      <c r="K95" s="26"/>
    </row>
    <row r="96" spans="1:11" ht="24" x14ac:dyDescent="0.2">
      <c r="A96" s="22" t="s">
        <v>41</v>
      </c>
      <c r="B96" s="28" t="s">
        <v>115</v>
      </c>
      <c r="C96" s="30" t="s">
        <v>25</v>
      </c>
      <c r="D96" s="30" t="s">
        <v>25</v>
      </c>
      <c r="E96" s="30" t="s">
        <v>25</v>
      </c>
      <c r="F96" s="30" t="s">
        <v>25</v>
      </c>
      <c r="G96" s="30" t="s">
        <v>25</v>
      </c>
      <c r="H96" s="30" t="s">
        <v>25</v>
      </c>
      <c r="I96" s="30" t="s">
        <v>25</v>
      </c>
      <c r="J96" s="25"/>
      <c r="K96" s="26"/>
    </row>
    <row r="97" spans="1:11" x14ac:dyDescent="0.2">
      <c r="A97" s="22" t="s">
        <v>43</v>
      </c>
      <c r="B97" s="28" t="s">
        <v>116</v>
      </c>
      <c r="C97" s="30" t="s">
        <v>25</v>
      </c>
      <c r="D97" s="30" t="s">
        <v>25</v>
      </c>
      <c r="E97" s="30" t="s">
        <v>25</v>
      </c>
      <c r="F97" s="30" t="s">
        <v>25</v>
      </c>
      <c r="G97" s="30" t="s">
        <v>25</v>
      </c>
      <c r="H97" s="30" t="s">
        <v>25</v>
      </c>
      <c r="I97" s="30" t="s">
        <v>25</v>
      </c>
      <c r="J97" s="25"/>
      <c r="K97" s="26"/>
    </row>
    <row r="98" spans="1:11" ht="24" x14ac:dyDescent="0.2">
      <c r="A98" s="22" t="s">
        <v>45</v>
      </c>
      <c r="B98" s="28" t="s">
        <v>117</v>
      </c>
      <c r="C98" s="30" t="s">
        <v>25</v>
      </c>
      <c r="D98" s="30" t="s">
        <v>25</v>
      </c>
      <c r="E98" s="30" t="s">
        <v>25</v>
      </c>
      <c r="F98" s="30" t="s">
        <v>25</v>
      </c>
      <c r="G98" s="30" t="s">
        <v>25</v>
      </c>
      <c r="H98" s="30" t="s">
        <v>25</v>
      </c>
      <c r="I98" s="30" t="s">
        <v>25</v>
      </c>
      <c r="J98" s="25"/>
      <c r="K98" s="26"/>
    </row>
    <row r="99" spans="1:11" x14ac:dyDescent="0.2">
      <c r="A99" s="22" t="s">
        <v>47</v>
      </c>
      <c r="B99" s="28" t="s">
        <v>118</v>
      </c>
      <c r="C99" s="30" t="s">
        <v>25</v>
      </c>
      <c r="D99" s="30" t="s">
        <v>25</v>
      </c>
      <c r="E99" s="30" t="s">
        <v>25</v>
      </c>
      <c r="F99" s="30" t="s">
        <v>25</v>
      </c>
      <c r="G99" s="30" t="s">
        <v>25</v>
      </c>
      <c r="H99" s="30" t="s">
        <v>25</v>
      </c>
      <c r="I99" s="30" t="s">
        <v>25</v>
      </c>
      <c r="J99" s="25"/>
      <c r="K99" s="26"/>
    </row>
    <row r="100" spans="1:11" x14ac:dyDescent="0.2">
      <c r="A100" s="22" t="s">
        <v>49</v>
      </c>
      <c r="B100" s="28" t="s">
        <v>105</v>
      </c>
      <c r="C100" s="30" t="s">
        <v>25</v>
      </c>
      <c r="D100" s="30" t="s">
        <v>25</v>
      </c>
      <c r="E100" s="30" t="s">
        <v>25</v>
      </c>
      <c r="F100" s="30" t="s">
        <v>25</v>
      </c>
      <c r="G100" s="30" t="s">
        <v>25</v>
      </c>
      <c r="H100" s="30" t="s">
        <v>25</v>
      </c>
      <c r="I100" s="30" t="s">
        <v>25</v>
      </c>
      <c r="J100" s="25"/>
      <c r="K100" s="26"/>
    </row>
    <row r="101" spans="1:11" x14ac:dyDescent="0.2">
      <c r="A101" s="22" t="s">
        <v>119</v>
      </c>
      <c r="B101" s="28" t="s">
        <v>120</v>
      </c>
      <c r="C101" s="30" t="s">
        <v>25</v>
      </c>
      <c r="D101" s="30" t="s">
        <v>25</v>
      </c>
      <c r="E101" s="30" t="s">
        <v>25</v>
      </c>
      <c r="F101" s="30" t="s">
        <v>25</v>
      </c>
      <c r="G101" s="30" t="s">
        <v>25</v>
      </c>
      <c r="H101" s="30" t="s">
        <v>25</v>
      </c>
      <c r="I101" s="30" t="s">
        <v>25</v>
      </c>
      <c r="J101" s="25"/>
      <c r="K101" s="26"/>
    </row>
    <row r="102" spans="1:11" x14ac:dyDescent="0.2">
      <c r="A102" s="27" t="s">
        <v>121</v>
      </c>
      <c r="B102" s="23" t="s">
        <v>122</v>
      </c>
      <c r="C102" s="24">
        <v>1800000000</v>
      </c>
      <c r="D102" s="24">
        <f>C102</f>
        <v>1800000000</v>
      </c>
      <c r="E102" s="24">
        <v>110200000</v>
      </c>
      <c r="F102" s="24">
        <v>0</v>
      </c>
      <c r="G102" s="24">
        <v>0</v>
      </c>
      <c r="H102" s="24">
        <v>0</v>
      </c>
      <c r="I102" s="24">
        <v>110200000</v>
      </c>
      <c r="J102" s="25">
        <f t="shared" ref="J102" si="5">E102/C102</f>
        <v>6.122222222222222E-2</v>
      </c>
      <c r="K102" s="26">
        <f t="shared" ref="K102" si="6">E102/D102</f>
        <v>6.122222222222222E-2</v>
      </c>
    </row>
    <row r="103" spans="1:11" ht="24" x14ac:dyDescent="0.2">
      <c r="A103" s="22" t="s">
        <v>21</v>
      </c>
      <c r="B103" s="28" t="s">
        <v>123</v>
      </c>
      <c r="C103" s="29">
        <v>0</v>
      </c>
      <c r="D103" s="29">
        <v>0</v>
      </c>
      <c r="E103" s="29">
        <v>110200000</v>
      </c>
      <c r="F103" s="29">
        <v>0</v>
      </c>
      <c r="G103" s="29">
        <v>0</v>
      </c>
      <c r="H103" s="29">
        <v>0</v>
      </c>
      <c r="I103" s="29">
        <v>110200000</v>
      </c>
      <c r="J103" s="25"/>
      <c r="K103" s="26"/>
    </row>
    <row r="104" spans="1:11" x14ac:dyDescent="0.2">
      <c r="A104" s="22" t="s">
        <v>31</v>
      </c>
      <c r="B104" s="28" t="s">
        <v>124</v>
      </c>
      <c r="C104" s="30" t="s">
        <v>25</v>
      </c>
      <c r="D104" s="30" t="s">
        <v>25</v>
      </c>
      <c r="E104" s="30" t="s">
        <v>25</v>
      </c>
      <c r="F104" s="30" t="s">
        <v>25</v>
      </c>
      <c r="G104" s="30" t="s">
        <v>25</v>
      </c>
      <c r="H104" s="30" t="s">
        <v>25</v>
      </c>
      <c r="I104" s="30" t="s">
        <v>25</v>
      </c>
      <c r="J104" s="25"/>
      <c r="K104" s="26"/>
    </row>
    <row r="105" spans="1:11" ht="24" x14ac:dyDescent="0.2">
      <c r="A105" s="22" t="s">
        <v>125</v>
      </c>
      <c r="B105" s="28" t="s">
        <v>126</v>
      </c>
      <c r="C105" s="30" t="s">
        <v>25</v>
      </c>
      <c r="D105" s="30" t="s">
        <v>25</v>
      </c>
      <c r="E105" s="30" t="s">
        <v>25</v>
      </c>
      <c r="F105" s="30" t="s">
        <v>25</v>
      </c>
      <c r="G105" s="30" t="s">
        <v>25</v>
      </c>
      <c r="H105" s="30" t="s">
        <v>25</v>
      </c>
      <c r="I105" s="30" t="s">
        <v>25</v>
      </c>
      <c r="J105" s="25"/>
      <c r="K105" s="26"/>
    </row>
    <row r="106" spans="1:11" ht="24" x14ac:dyDescent="0.2">
      <c r="A106" s="22" t="s">
        <v>21</v>
      </c>
      <c r="B106" s="28" t="s">
        <v>127</v>
      </c>
      <c r="C106" s="30" t="s">
        <v>25</v>
      </c>
      <c r="D106" s="30" t="s">
        <v>25</v>
      </c>
      <c r="E106" s="30" t="s">
        <v>25</v>
      </c>
      <c r="F106" s="30" t="s">
        <v>25</v>
      </c>
      <c r="G106" s="30" t="s">
        <v>25</v>
      </c>
      <c r="H106" s="30" t="s">
        <v>25</v>
      </c>
      <c r="I106" s="30" t="s">
        <v>25</v>
      </c>
      <c r="J106" s="25"/>
      <c r="K106" s="26"/>
    </row>
    <row r="107" spans="1:11" x14ac:dyDescent="0.2">
      <c r="A107" s="22" t="s">
        <v>31</v>
      </c>
      <c r="B107" s="28" t="s">
        <v>128</v>
      </c>
      <c r="C107" s="30" t="s">
        <v>25</v>
      </c>
      <c r="D107" s="30" t="s">
        <v>25</v>
      </c>
      <c r="E107" s="30" t="s">
        <v>25</v>
      </c>
      <c r="F107" s="30" t="s">
        <v>25</v>
      </c>
      <c r="G107" s="30" t="s">
        <v>25</v>
      </c>
      <c r="H107" s="30" t="s">
        <v>25</v>
      </c>
      <c r="I107" s="30" t="s">
        <v>25</v>
      </c>
      <c r="J107" s="25"/>
      <c r="K107" s="26"/>
    </row>
    <row r="108" spans="1:11" x14ac:dyDescent="0.2">
      <c r="A108" s="22" t="s">
        <v>129</v>
      </c>
      <c r="B108" s="28" t="s">
        <v>130</v>
      </c>
      <c r="C108" s="30" t="s">
        <v>25</v>
      </c>
      <c r="D108" s="30" t="s">
        <v>25</v>
      </c>
      <c r="E108" s="30" t="s">
        <v>25</v>
      </c>
      <c r="F108" s="30" t="s">
        <v>25</v>
      </c>
      <c r="G108" s="30" t="s">
        <v>25</v>
      </c>
      <c r="H108" s="30" t="s">
        <v>25</v>
      </c>
      <c r="I108" s="30" t="s">
        <v>25</v>
      </c>
      <c r="J108" s="25"/>
      <c r="K108" s="26"/>
    </row>
    <row r="109" spans="1:11" x14ac:dyDescent="0.2">
      <c r="A109" s="22" t="s">
        <v>131</v>
      </c>
      <c r="B109" s="28" t="s">
        <v>132</v>
      </c>
      <c r="C109" s="30" t="s">
        <v>25</v>
      </c>
      <c r="D109" s="30" t="s">
        <v>25</v>
      </c>
      <c r="E109" s="30" t="s">
        <v>25</v>
      </c>
      <c r="F109" s="30" t="s">
        <v>25</v>
      </c>
      <c r="G109" s="30" t="s">
        <v>25</v>
      </c>
      <c r="H109" s="30" t="s">
        <v>25</v>
      </c>
      <c r="I109" s="30" t="s">
        <v>25</v>
      </c>
      <c r="J109" s="25"/>
      <c r="K109" s="26"/>
    </row>
    <row r="110" spans="1:11" x14ac:dyDescent="0.2">
      <c r="A110" s="22" t="s">
        <v>33</v>
      </c>
      <c r="B110" s="28" t="s">
        <v>133</v>
      </c>
      <c r="C110" s="30" t="s">
        <v>25</v>
      </c>
      <c r="D110" s="30" t="s">
        <v>25</v>
      </c>
      <c r="E110" s="30" t="s">
        <v>25</v>
      </c>
      <c r="F110" s="30" t="s">
        <v>25</v>
      </c>
      <c r="G110" s="30" t="s">
        <v>25</v>
      </c>
      <c r="H110" s="30" t="s">
        <v>25</v>
      </c>
      <c r="I110" s="30" t="s">
        <v>25</v>
      </c>
      <c r="J110" s="25"/>
      <c r="K110" s="26"/>
    </row>
    <row r="111" spans="1:11" x14ac:dyDescent="0.2">
      <c r="A111" s="22" t="s">
        <v>134</v>
      </c>
      <c r="B111" s="28" t="s">
        <v>135</v>
      </c>
      <c r="C111" s="30" t="s">
        <v>25</v>
      </c>
      <c r="D111" s="30" t="s">
        <v>25</v>
      </c>
      <c r="E111" s="30" t="s">
        <v>25</v>
      </c>
      <c r="F111" s="30" t="s">
        <v>25</v>
      </c>
      <c r="G111" s="30" t="s">
        <v>25</v>
      </c>
      <c r="H111" s="30" t="s">
        <v>25</v>
      </c>
      <c r="I111" s="30" t="s">
        <v>25</v>
      </c>
      <c r="J111" s="25"/>
      <c r="K111" s="26"/>
    </row>
    <row r="112" spans="1:11" x14ac:dyDescent="0.2">
      <c r="A112" s="22" t="s">
        <v>19</v>
      </c>
      <c r="B112" s="28" t="s">
        <v>136</v>
      </c>
      <c r="C112" s="30" t="s">
        <v>25</v>
      </c>
      <c r="D112" s="30" t="s">
        <v>25</v>
      </c>
      <c r="E112" s="30" t="s">
        <v>25</v>
      </c>
      <c r="F112" s="30" t="s">
        <v>25</v>
      </c>
      <c r="G112" s="30" t="s">
        <v>25</v>
      </c>
      <c r="H112" s="30" t="s">
        <v>25</v>
      </c>
      <c r="I112" s="30" t="s">
        <v>25</v>
      </c>
      <c r="J112" s="25"/>
      <c r="K112" s="26"/>
    </row>
    <row r="113" spans="1:11" x14ac:dyDescent="0.2">
      <c r="A113" s="22" t="s">
        <v>21</v>
      </c>
      <c r="B113" s="28" t="s">
        <v>137</v>
      </c>
      <c r="C113" s="30" t="s">
        <v>25</v>
      </c>
      <c r="D113" s="30" t="s">
        <v>25</v>
      </c>
      <c r="E113" s="30" t="s">
        <v>25</v>
      </c>
      <c r="F113" s="30" t="s">
        <v>25</v>
      </c>
      <c r="G113" s="30" t="s">
        <v>25</v>
      </c>
      <c r="H113" s="30" t="s">
        <v>25</v>
      </c>
      <c r="I113" s="30" t="s">
        <v>25</v>
      </c>
      <c r="J113" s="25"/>
      <c r="K113" s="26"/>
    </row>
    <row r="114" spans="1:11" x14ac:dyDescent="0.2">
      <c r="A114" s="22" t="s">
        <v>31</v>
      </c>
      <c r="B114" s="28" t="s">
        <v>138</v>
      </c>
      <c r="C114" s="30" t="s">
        <v>25</v>
      </c>
      <c r="D114" s="30" t="s">
        <v>25</v>
      </c>
      <c r="E114" s="30" t="s">
        <v>25</v>
      </c>
      <c r="F114" s="30" t="s">
        <v>25</v>
      </c>
      <c r="G114" s="30" t="s">
        <v>25</v>
      </c>
      <c r="H114" s="30" t="s">
        <v>25</v>
      </c>
      <c r="I114" s="30" t="s">
        <v>25</v>
      </c>
      <c r="J114" s="25"/>
      <c r="K114" s="26"/>
    </row>
    <row r="115" spans="1:11" x14ac:dyDescent="0.2">
      <c r="A115" s="22" t="s">
        <v>91</v>
      </c>
      <c r="B115" s="28" t="s">
        <v>139</v>
      </c>
      <c r="C115" s="30" t="s">
        <v>25</v>
      </c>
      <c r="D115" s="30" t="s">
        <v>25</v>
      </c>
      <c r="E115" s="30" t="s">
        <v>25</v>
      </c>
      <c r="F115" s="30" t="s">
        <v>25</v>
      </c>
      <c r="G115" s="30" t="s">
        <v>25</v>
      </c>
      <c r="H115" s="30" t="s">
        <v>25</v>
      </c>
      <c r="I115" s="30" t="s">
        <v>25</v>
      </c>
      <c r="J115" s="25"/>
      <c r="K115" s="26"/>
    </row>
    <row r="116" spans="1:11" x14ac:dyDescent="0.2">
      <c r="A116" s="22" t="s">
        <v>21</v>
      </c>
      <c r="B116" s="28" t="s">
        <v>137</v>
      </c>
      <c r="C116" s="30" t="s">
        <v>25</v>
      </c>
      <c r="D116" s="30" t="s">
        <v>25</v>
      </c>
      <c r="E116" s="30" t="s">
        <v>25</v>
      </c>
      <c r="F116" s="30" t="s">
        <v>25</v>
      </c>
      <c r="G116" s="30" t="s">
        <v>25</v>
      </c>
      <c r="H116" s="30" t="s">
        <v>25</v>
      </c>
      <c r="I116" s="30" t="s">
        <v>25</v>
      </c>
      <c r="J116" s="25"/>
      <c r="K116" s="26"/>
    </row>
    <row r="117" spans="1:11" x14ac:dyDescent="0.2">
      <c r="A117" s="22" t="s">
        <v>31</v>
      </c>
      <c r="B117" s="28" t="s">
        <v>138</v>
      </c>
      <c r="C117" s="30" t="s">
        <v>25</v>
      </c>
      <c r="D117" s="30" t="s">
        <v>25</v>
      </c>
      <c r="E117" s="30" t="s">
        <v>25</v>
      </c>
      <c r="F117" s="30" t="s">
        <v>25</v>
      </c>
      <c r="G117" s="30" t="s">
        <v>25</v>
      </c>
      <c r="H117" s="30" t="s">
        <v>25</v>
      </c>
      <c r="I117" s="30" t="s">
        <v>25</v>
      </c>
      <c r="J117" s="25"/>
      <c r="K117" s="26"/>
    </row>
    <row r="118" spans="1:11" x14ac:dyDescent="0.2">
      <c r="A118" s="27" t="s">
        <v>140</v>
      </c>
      <c r="B118" s="23" t="s">
        <v>141</v>
      </c>
      <c r="C118" s="24">
        <v>0</v>
      </c>
      <c r="D118" s="24">
        <v>0</v>
      </c>
      <c r="E118" s="24">
        <v>496303944790</v>
      </c>
      <c r="F118" s="24">
        <v>0</v>
      </c>
      <c r="G118" s="24">
        <v>6848857000</v>
      </c>
      <c r="H118" s="24">
        <v>389824793290</v>
      </c>
      <c r="I118" s="24">
        <v>99630294500</v>
      </c>
      <c r="J118" s="25"/>
      <c r="K118" s="26"/>
    </row>
    <row r="119" spans="1:11" x14ac:dyDescent="0.2">
      <c r="A119" s="27" t="s">
        <v>19</v>
      </c>
      <c r="B119" s="23" t="s">
        <v>142</v>
      </c>
      <c r="C119" s="24">
        <v>0</v>
      </c>
      <c r="D119" s="24">
        <v>0</v>
      </c>
      <c r="E119" s="24">
        <v>489455087790</v>
      </c>
      <c r="F119" s="24">
        <v>0</v>
      </c>
      <c r="G119" s="24">
        <v>0</v>
      </c>
      <c r="H119" s="24">
        <v>389824793290</v>
      </c>
      <c r="I119" s="24">
        <v>99630294500</v>
      </c>
      <c r="J119" s="25"/>
      <c r="K119" s="26"/>
    </row>
    <row r="120" spans="1:11" x14ac:dyDescent="0.2">
      <c r="A120" s="22" t="s">
        <v>21</v>
      </c>
      <c r="B120" s="28" t="s">
        <v>143</v>
      </c>
      <c r="C120" s="29">
        <v>0</v>
      </c>
      <c r="D120" s="29">
        <v>0</v>
      </c>
      <c r="E120" s="29">
        <v>331422000000</v>
      </c>
      <c r="F120" s="29">
        <v>0</v>
      </c>
      <c r="G120" s="29">
        <v>0</v>
      </c>
      <c r="H120" s="29">
        <v>274041000000</v>
      </c>
      <c r="I120" s="29">
        <v>57381000000</v>
      </c>
      <c r="J120" s="25"/>
      <c r="K120" s="26"/>
    </row>
    <row r="121" spans="1:11" x14ac:dyDescent="0.2">
      <c r="A121" s="22" t="s">
        <v>31</v>
      </c>
      <c r="B121" s="28" t="s">
        <v>144</v>
      </c>
      <c r="C121" s="29">
        <v>0</v>
      </c>
      <c r="D121" s="29">
        <v>0</v>
      </c>
      <c r="E121" s="29">
        <v>158033087790</v>
      </c>
      <c r="F121" s="29">
        <v>0</v>
      </c>
      <c r="G121" s="29">
        <v>0</v>
      </c>
      <c r="H121" s="29">
        <v>115783793290</v>
      </c>
      <c r="I121" s="29">
        <v>42249294500</v>
      </c>
      <c r="J121" s="25"/>
      <c r="K121" s="26"/>
    </row>
    <row r="122" spans="1:11" ht="24" x14ac:dyDescent="0.2">
      <c r="A122" s="22" t="s">
        <v>129</v>
      </c>
      <c r="B122" s="28" t="s">
        <v>145</v>
      </c>
      <c r="C122" s="29">
        <v>0</v>
      </c>
      <c r="D122" s="29">
        <v>0</v>
      </c>
      <c r="E122" s="29">
        <v>158033087790</v>
      </c>
      <c r="F122" s="29">
        <v>0</v>
      </c>
      <c r="G122" s="29">
        <v>0</v>
      </c>
      <c r="H122" s="29">
        <v>115783793290</v>
      </c>
      <c r="I122" s="29">
        <v>42249294500</v>
      </c>
      <c r="J122" s="25"/>
      <c r="K122" s="26"/>
    </row>
    <row r="123" spans="1:11" ht="24" x14ac:dyDescent="0.2">
      <c r="A123" s="22" t="s">
        <v>131</v>
      </c>
      <c r="B123" s="28" t="s">
        <v>146</v>
      </c>
      <c r="C123" s="30" t="s">
        <v>25</v>
      </c>
      <c r="D123" s="30" t="s">
        <v>25</v>
      </c>
      <c r="E123" s="30" t="s">
        <v>25</v>
      </c>
      <c r="F123" s="30" t="s">
        <v>25</v>
      </c>
      <c r="G123" s="30" t="s">
        <v>25</v>
      </c>
      <c r="H123" s="30" t="s">
        <v>25</v>
      </c>
      <c r="I123" s="30" t="s">
        <v>25</v>
      </c>
      <c r="J123" s="25"/>
      <c r="K123" s="26"/>
    </row>
    <row r="124" spans="1:11" x14ac:dyDescent="0.2">
      <c r="A124" s="27" t="s">
        <v>91</v>
      </c>
      <c r="B124" s="23" t="s">
        <v>147</v>
      </c>
      <c r="C124" s="24">
        <v>0</v>
      </c>
      <c r="D124" s="24">
        <v>0</v>
      </c>
      <c r="E124" s="24">
        <v>6848857000</v>
      </c>
      <c r="F124" s="24">
        <v>0</v>
      </c>
      <c r="G124" s="24">
        <v>6848857000</v>
      </c>
      <c r="H124" s="24">
        <v>0</v>
      </c>
      <c r="I124" s="24">
        <v>0</v>
      </c>
      <c r="J124" s="25"/>
      <c r="K124" s="26"/>
    </row>
    <row r="125" spans="1:11" x14ac:dyDescent="0.2">
      <c r="A125" s="27" t="s">
        <v>148</v>
      </c>
      <c r="B125" s="23" t="s">
        <v>149</v>
      </c>
      <c r="C125" s="24">
        <v>0</v>
      </c>
      <c r="D125" s="24">
        <v>0</v>
      </c>
      <c r="E125" s="24">
        <v>69206944890</v>
      </c>
      <c r="F125" s="24">
        <v>0</v>
      </c>
      <c r="G125" s="24">
        <v>0</v>
      </c>
      <c r="H125" s="24">
        <v>55959865935</v>
      </c>
      <c r="I125" s="24">
        <v>13247078955</v>
      </c>
      <c r="J125" s="25"/>
      <c r="K125" s="26"/>
    </row>
    <row r="126" spans="1:11" x14ac:dyDescent="0.2">
      <c r="A126" s="27" t="s">
        <v>150</v>
      </c>
      <c r="B126" s="23" t="s">
        <v>151</v>
      </c>
      <c r="C126" s="24">
        <v>0</v>
      </c>
      <c r="D126" s="24">
        <v>0</v>
      </c>
      <c r="E126" s="24">
        <v>54570142160</v>
      </c>
      <c r="F126" s="24">
        <v>0</v>
      </c>
      <c r="G126" s="24">
        <v>0</v>
      </c>
      <c r="H126" s="24">
        <v>9006592021</v>
      </c>
      <c r="I126" s="24">
        <v>45563550139</v>
      </c>
      <c r="J126" s="25"/>
      <c r="K126" s="26"/>
    </row>
    <row r="127" spans="1:11" x14ac:dyDescent="0.2">
      <c r="A127" s="22"/>
      <c r="B127" s="28" t="s">
        <v>152</v>
      </c>
      <c r="C127" s="30" t="s">
        <v>25</v>
      </c>
      <c r="D127" s="30" t="s">
        <v>25</v>
      </c>
      <c r="E127" s="30" t="s">
        <v>25</v>
      </c>
      <c r="F127" s="30" t="s">
        <v>25</v>
      </c>
      <c r="G127" s="30" t="s">
        <v>25</v>
      </c>
      <c r="H127" s="30" t="s">
        <v>25</v>
      </c>
      <c r="I127" s="30" t="s">
        <v>25</v>
      </c>
      <c r="J127" s="25"/>
      <c r="K127" s="26"/>
    </row>
    <row r="128" spans="1:11" x14ac:dyDescent="0.2">
      <c r="A128" s="22"/>
      <c r="B128" s="28" t="s">
        <v>153</v>
      </c>
      <c r="C128" s="29">
        <v>0</v>
      </c>
      <c r="D128" s="29">
        <v>0</v>
      </c>
      <c r="E128" s="29">
        <v>101057127452</v>
      </c>
      <c r="F128" s="29">
        <v>0</v>
      </c>
      <c r="G128" s="29">
        <v>61471007431</v>
      </c>
      <c r="H128" s="29">
        <v>35955875863</v>
      </c>
      <c r="I128" s="29">
        <v>3630244158</v>
      </c>
      <c r="J128" s="25"/>
      <c r="K128" s="26"/>
    </row>
    <row r="129" spans="1:11" x14ac:dyDescent="0.2">
      <c r="A129" s="22"/>
      <c r="B129" s="28" t="s">
        <v>154</v>
      </c>
      <c r="C129" s="29">
        <v>0</v>
      </c>
      <c r="D129" s="29">
        <v>0</v>
      </c>
      <c r="E129" s="29">
        <v>52423000</v>
      </c>
      <c r="F129" s="29">
        <v>0</v>
      </c>
      <c r="G129" s="29">
        <v>0</v>
      </c>
      <c r="H129" s="29">
        <v>20969200</v>
      </c>
      <c r="I129" s="29">
        <v>31453800</v>
      </c>
      <c r="J129" s="25"/>
      <c r="K129" s="26"/>
    </row>
    <row r="130" spans="1:11" x14ac:dyDescent="0.2">
      <c r="A130" s="22"/>
      <c r="B130" s="28" t="s">
        <v>97</v>
      </c>
      <c r="C130" s="29">
        <v>0</v>
      </c>
      <c r="D130" s="29">
        <v>0</v>
      </c>
      <c r="E130" s="29">
        <v>15141332485</v>
      </c>
      <c r="F130" s="29">
        <v>0</v>
      </c>
      <c r="G130" s="29">
        <v>8409894579</v>
      </c>
      <c r="H130" s="29">
        <v>6686112892</v>
      </c>
      <c r="I130" s="29">
        <v>45325014</v>
      </c>
      <c r="J130" s="25"/>
      <c r="K130" s="26"/>
    </row>
    <row r="131" spans="1:11" x14ac:dyDescent="0.2">
      <c r="A131" s="22"/>
      <c r="B131" s="28" t="s">
        <v>50</v>
      </c>
      <c r="C131" s="29">
        <v>0</v>
      </c>
      <c r="D131" s="29">
        <v>0</v>
      </c>
      <c r="E131" s="29">
        <v>323423672</v>
      </c>
      <c r="F131" s="29">
        <v>0</v>
      </c>
      <c r="G131" s="29">
        <v>323423672</v>
      </c>
      <c r="H131" s="29">
        <v>0</v>
      </c>
      <c r="I131" s="29">
        <v>0</v>
      </c>
      <c r="J131" s="25"/>
      <c r="K131" s="26"/>
    </row>
    <row r="132" spans="1:11" x14ac:dyDescent="0.2">
      <c r="A132" s="22"/>
      <c r="B132" s="28" t="s">
        <v>48</v>
      </c>
      <c r="C132" s="29">
        <v>0</v>
      </c>
      <c r="D132" s="29">
        <v>0</v>
      </c>
      <c r="E132" s="29">
        <v>8323863091</v>
      </c>
      <c r="F132" s="29">
        <v>0</v>
      </c>
      <c r="G132" s="29">
        <v>0</v>
      </c>
      <c r="H132" s="29">
        <v>4815857280</v>
      </c>
      <c r="I132" s="29">
        <v>3508005811</v>
      </c>
      <c r="J132" s="25"/>
      <c r="K132" s="26"/>
    </row>
    <row r="133" spans="1:11" x14ac:dyDescent="0.2">
      <c r="A133" s="16" t="s">
        <v>1</v>
      </c>
    </row>
    <row r="134" spans="1:11" s="1" customFormat="1" ht="12.75" hidden="1" x14ac:dyDescent="0.2">
      <c r="A134" s="81" t="s">
        <v>234</v>
      </c>
      <c r="B134" s="81"/>
      <c r="C134" s="81" t="s">
        <v>233</v>
      </c>
      <c r="D134" s="81"/>
      <c r="E134" s="81"/>
      <c r="F134" s="81"/>
      <c r="G134" s="81" t="s">
        <v>235</v>
      </c>
      <c r="H134" s="81"/>
      <c r="I134" s="81"/>
      <c r="J134" s="81"/>
      <c r="K134" s="81"/>
    </row>
    <row r="135" spans="1:11" ht="12.75" hidden="1" x14ac:dyDescent="0.2">
      <c r="A135" s="76" t="s">
        <v>236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1:11" hidden="1" x14ac:dyDescent="0.2"/>
    <row r="137" spans="1:11" hidden="1" x14ac:dyDescent="0.2"/>
    <row r="139" spans="1:11" ht="26.85" customHeight="1" x14ac:dyDescent="0.2"/>
  </sheetData>
  <mergeCells count="16">
    <mergeCell ref="A5:K5"/>
    <mergeCell ref="J7:K7"/>
    <mergeCell ref="A9:B9"/>
    <mergeCell ref="I1:K1"/>
    <mergeCell ref="A2:C2"/>
    <mergeCell ref="D2:J2"/>
    <mergeCell ref="A3:C3"/>
    <mergeCell ref="D3:J3"/>
    <mergeCell ref="A6:J6"/>
    <mergeCell ref="A135:K135"/>
    <mergeCell ref="C9:D9"/>
    <mergeCell ref="F9:I9"/>
    <mergeCell ref="J9:K9"/>
    <mergeCell ref="A134:B134"/>
    <mergeCell ref="C134:F134"/>
    <mergeCell ref="G134:K134"/>
  </mergeCells>
  <pageMargins left="0.24" right="0.16" top="0.33" bottom="0.32" header="0.21" footer="0.2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A6" sqref="A6:J6"/>
    </sheetView>
  </sheetViews>
  <sheetFormatPr defaultRowHeight="15" x14ac:dyDescent="0.25"/>
  <cols>
    <col min="1" max="1" width="7" style="34" customWidth="1"/>
    <col min="2" max="2" width="32.28515625" style="34" customWidth="1"/>
    <col min="3" max="3" width="13.140625" style="34" customWidth="1"/>
    <col min="4" max="5" width="13.28515625" style="34" customWidth="1"/>
    <col min="6" max="6" width="8.85546875" style="34" customWidth="1"/>
    <col min="7" max="7" width="14.140625" style="34" customWidth="1"/>
    <col min="8" max="8" width="13" style="34" customWidth="1"/>
    <col min="9" max="9" width="7.7109375" style="34" customWidth="1"/>
    <col min="10" max="10" width="8" style="34" customWidth="1"/>
    <col min="11" max="11" width="0.7109375" style="34" hidden="1" customWidth="1"/>
    <col min="12" max="16384" width="9.140625" style="34"/>
  </cols>
  <sheetData>
    <row r="1" spans="1:10" x14ac:dyDescent="0.25">
      <c r="I1" s="89" t="s">
        <v>168</v>
      </c>
      <c r="J1" s="89"/>
    </row>
    <row r="2" spans="1:10" s="32" customFormat="1" ht="21" customHeight="1" x14ac:dyDescent="0.25">
      <c r="A2" s="87" t="s">
        <v>232</v>
      </c>
      <c r="B2" s="87"/>
      <c r="C2" s="87"/>
      <c r="D2" s="88" t="s">
        <v>227</v>
      </c>
      <c r="E2" s="88"/>
      <c r="F2" s="88"/>
      <c r="G2" s="88"/>
      <c r="H2" s="88"/>
      <c r="I2" s="88"/>
      <c r="J2" s="88"/>
    </row>
    <row r="3" spans="1:10" s="32" customFormat="1" ht="21" customHeight="1" x14ac:dyDescent="0.25">
      <c r="A3" s="87" t="s">
        <v>226</v>
      </c>
      <c r="B3" s="87"/>
      <c r="C3" s="87"/>
      <c r="D3" s="88" t="s">
        <v>228</v>
      </c>
      <c r="E3" s="88"/>
      <c r="F3" s="88"/>
      <c r="G3" s="88"/>
      <c r="H3" s="88"/>
      <c r="I3" s="88"/>
      <c r="J3" s="88"/>
    </row>
    <row r="4" spans="1:10" x14ac:dyDescent="0.25">
      <c r="A4" s="35" t="s">
        <v>1</v>
      </c>
    </row>
    <row r="5" spans="1:10" ht="18.75" x14ac:dyDescent="0.25">
      <c r="A5" s="91" t="s">
        <v>169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8.75" x14ac:dyDescent="0.25">
      <c r="A6" s="63" t="s">
        <v>262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92" t="s">
        <v>3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5">
      <c r="A8" s="35" t="s">
        <v>1</v>
      </c>
      <c r="C8" s="36"/>
      <c r="D8" s="37"/>
    </row>
    <row r="9" spans="1:10" x14ac:dyDescent="0.25">
      <c r="A9" s="93" t="s">
        <v>1</v>
      </c>
      <c r="B9" s="94"/>
      <c r="C9" s="95" t="s">
        <v>4</v>
      </c>
      <c r="D9" s="96"/>
      <c r="E9" s="95" t="s">
        <v>11</v>
      </c>
      <c r="F9" s="96"/>
      <c r="G9" s="96"/>
      <c r="H9" s="96"/>
      <c r="I9" s="95" t="s">
        <v>170</v>
      </c>
      <c r="J9" s="97"/>
    </row>
    <row r="10" spans="1:10" ht="30.75" customHeight="1" x14ac:dyDescent="0.25">
      <c r="A10" s="38" t="s">
        <v>7</v>
      </c>
      <c r="B10" s="38" t="s">
        <v>171</v>
      </c>
      <c r="C10" s="38" t="s">
        <v>9</v>
      </c>
      <c r="D10" s="38" t="s">
        <v>10</v>
      </c>
      <c r="E10" s="38" t="s">
        <v>172</v>
      </c>
      <c r="F10" s="38" t="s">
        <v>159</v>
      </c>
      <c r="G10" s="38" t="s">
        <v>240</v>
      </c>
      <c r="H10" s="38" t="s">
        <v>160</v>
      </c>
      <c r="I10" s="38" t="s">
        <v>9</v>
      </c>
      <c r="J10" s="39" t="s">
        <v>10</v>
      </c>
    </row>
    <row r="11" spans="1:10" x14ac:dyDescent="0.25">
      <c r="A11" s="40" t="s">
        <v>17</v>
      </c>
      <c r="B11" s="41" t="s">
        <v>173</v>
      </c>
      <c r="C11" s="42">
        <f>C12+C30+C44</f>
        <v>462716000000</v>
      </c>
      <c r="D11" s="42">
        <f>D12+D30+D44</f>
        <v>482716000000</v>
      </c>
      <c r="E11" s="42">
        <v>634252781767</v>
      </c>
      <c r="F11" s="42">
        <v>0</v>
      </c>
      <c r="G11" s="42">
        <v>467664896600</v>
      </c>
      <c r="H11" s="42">
        <v>166587885167</v>
      </c>
      <c r="I11" s="43">
        <f>E11/C11</f>
        <v>1.3707172040020228</v>
      </c>
      <c r="J11" s="44">
        <f>E11/D11</f>
        <v>1.3139253344968884</v>
      </c>
    </row>
    <row r="12" spans="1:10" x14ac:dyDescent="0.25">
      <c r="A12" s="40" t="s">
        <v>19</v>
      </c>
      <c r="B12" s="41" t="s">
        <v>174</v>
      </c>
      <c r="C12" s="42">
        <v>55000000000</v>
      </c>
      <c r="D12" s="42">
        <v>75000000000</v>
      </c>
      <c r="E12" s="42">
        <v>98416594234</v>
      </c>
      <c r="F12" s="42">
        <v>0</v>
      </c>
      <c r="G12" s="42">
        <v>63480046000</v>
      </c>
      <c r="H12" s="42">
        <v>34936548234</v>
      </c>
      <c r="I12" s="43">
        <f t="shared" ref="I12:I53" si="0">E12/C12</f>
        <v>1.7893926224363637</v>
      </c>
      <c r="J12" s="44">
        <f t="shared" ref="J12:J53" si="1">E12/D12</f>
        <v>1.3122212564533333</v>
      </c>
    </row>
    <row r="13" spans="1:10" ht="22.5" x14ac:dyDescent="0.25">
      <c r="A13" s="45" t="s">
        <v>21</v>
      </c>
      <c r="B13" s="46" t="s">
        <v>175</v>
      </c>
      <c r="C13" s="47">
        <v>0</v>
      </c>
      <c r="D13" s="47">
        <v>0</v>
      </c>
      <c r="E13" s="47">
        <v>98416594234</v>
      </c>
      <c r="F13" s="47">
        <v>0</v>
      </c>
      <c r="G13" s="47">
        <v>63480046000</v>
      </c>
      <c r="H13" s="47">
        <v>34936548234</v>
      </c>
      <c r="I13" s="43"/>
      <c r="J13" s="44"/>
    </row>
    <row r="14" spans="1:10" x14ac:dyDescent="0.25">
      <c r="A14" s="45" t="s">
        <v>94</v>
      </c>
      <c r="B14" s="46" t="s">
        <v>176</v>
      </c>
      <c r="C14" s="47">
        <v>0</v>
      </c>
      <c r="D14" s="47">
        <v>0</v>
      </c>
      <c r="E14" s="47">
        <v>2996130000</v>
      </c>
      <c r="F14" s="47">
        <v>0</v>
      </c>
      <c r="G14" s="47">
        <v>2996130000</v>
      </c>
      <c r="H14" s="47">
        <v>0</v>
      </c>
      <c r="I14" s="43"/>
      <c r="J14" s="44"/>
    </row>
    <row r="15" spans="1:10" x14ac:dyDescent="0.25">
      <c r="A15" s="45" t="s">
        <v>96</v>
      </c>
      <c r="B15" s="46" t="s">
        <v>177</v>
      </c>
      <c r="C15" s="48" t="s">
        <v>25</v>
      </c>
      <c r="D15" s="48" t="s">
        <v>25</v>
      </c>
      <c r="E15" s="48" t="s">
        <v>25</v>
      </c>
      <c r="F15" s="48" t="s">
        <v>25</v>
      </c>
      <c r="G15" s="48" t="s">
        <v>25</v>
      </c>
      <c r="H15" s="48" t="s">
        <v>25</v>
      </c>
      <c r="I15" s="43"/>
      <c r="J15" s="44"/>
    </row>
    <row r="16" spans="1:10" x14ac:dyDescent="0.25">
      <c r="A16" s="45" t="s">
        <v>98</v>
      </c>
      <c r="B16" s="46" t="s">
        <v>178</v>
      </c>
      <c r="C16" s="47">
        <v>0</v>
      </c>
      <c r="D16" s="47">
        <v>0</v>
      </c>
      <c r="E16" s="47">
        <v>24983221000</v>
      </c>
      <c r="F16" s="47">
        <v>0</v>
      </c>
      <c r="G16" s="47">
        <v>19172743000</v>
      </c>
      <c r="H16" s="47">
        <v>5810478000</v>
      </c>
      <c r="I16" s="43"/>
      <c r="J16" s="44"/>
    </row>
    <row r="17" spans="1:10" x14ac:dyDescent="0.25">
      <c r="A17" s="45" t="s">
        <v>100</v>
      </c>
      <c r="B17" s="46" t="s">
        <v>179</v>
      </c>
      <c r="C17" s="48" t="s">
        <v>25</v>
      </c>
      <c r="D17" s="48" t="s">
        <v>25</v>
      </c>
      <c r="E17" s="48" t="s">
        <v>25</v>
      </c>
      <c r="F17" s="48" t="s">
        <v>25</v>
      </c>
      <c r="G17" s="48" t="s">
        <v>25</v>
      </c>
      <c r="H17" s="48" t="s">
        <v>25</v>
      </c>
      <c r="I17" s="43"/>
      <c r="J17" s="44"/>
    </row>
    <row r="18" spans="1:10" x14ac:dyDescent="0.25">
      <c r="A18" s="45" t="s">
        <v>102</v>
      </c>
      <c r="B18" s="46" t="s">
        <v>180</v>
      </c>
      <c r="C18" s="47">
        <v>0</v>
      </c>
      <c r="D18" s="47">
        <v>0</v>
      </c>
      <c r="E18" s="47">
        <v>5300000</v>
      </c>
      <c r="F18" s="47">
        <v>0</v>
      </c>
      <c r="G18" s="47">
        <v>0</v>
      </c>
      <c r="H18" s="47">
        <v>5300000</v>
      </c>
      <c r="I18" s="43"/>
      <c r="J18" s="44"/>
    </row>
    <row r="19" spans="1:10" x14ac:dyDescent="0.25">
      <c r="A19" s="45" t="s">
        <v>104</v>
      </c>
      <c r="B19" s="46" t="s">
        <v>181</v>
      </c>
      <c r="C19" s="47">
        <v>0</v>
      </c>
      <c r="D19" s="47">
        <v>0</v>
      </c>
      <c r="E19" s="47">
        <v>5313063000</v>
      </c>
      <c r="F19" s="47">
        <v>0</v>
      </c>
      <c r="G19" s="47">
        <v>2364610000</v>
      </c>
      <c r="H19" s="47">
        <v>2948453000</v>
      </c>
      <c r="I19" s="43"/>
      <c r="J19" s="44"/>
    </row>
    <row r="20" spans="1:10" x14ac:dyDescent="0.25">
      <c r="A20" s="45" t="s">
        <v>182</v>
      </c>
      <c r="B20" s="46" t="s">
        <v>183</v>
      </c>
      <c r="C20" s="48" t="s">
        <v>25</v>
      </c>
      <c r="D20" s="48" t="s">
        <v>25</v>
      </c>
      <c r="E20" s="48" t="s">
        <v>25</v>
      </c>
      <c r="F20" s="48" t="s">
        <v>25</v>
      </c>
      <c r="G20" s="48" t="s">
        <v>25</v>
      </c>
      <c r="H20" s="48" t="s">
        <v>25</v>
      </c>
      <c r="I20" s="43"/>
      <c r="J20" s="44"/>
    </row>
    <row r="21" spans="1:10" x14ac:dyDescent="0.25">
      <c r="A21" s="45" t="s">
        <v>184</v>
      </c>
      <c r="B21" s="46" t="s">
        <v>185</v>
      </c>
      <c r="C21" s="48" t="s">
        <v>25</v>
      </c>
      <c r="D21" s="48" t="s">
        <v>25</v>
      </c>
      <c r="E21" s="48" t="s">
        <v>25</v>
      </c>
      <c r="F21" s="48" t="s">
        <v>25</v>
      </c>
      <c r="G21" s="48" t="s">
        <v>25</v>
      </c>
      <c r="H21" s="48" t="s">
        <v>25</v>
      </c>
      <c r="I21" s="43"/>
      <c r="J21" s="44"/>
    </row>
    <row r="22" spans="1:10" x14ac:dyDescent="0.25">
      <c r="A22" s="45" t="s">
        <v>186</v>
      </c>
      <c r="B22" s="46" t="s">
        <v>187</v>
      </c>
      <c r="C22" s="48" t="s">
        <v>25</v>
      </c>
      <c r="D22" s="48" t="s">
        <v>25</v>
      </c>
      <c r="E22" s="48" t="s">
        <v>25</v>
      </c>
      <c r="F22" s="48" t="s">
        <v>25</v>
      </c>
      <c r="G22" s="48" t="s">
        <v>25</v>
      </c>
      <c r="H22" s="48" t="s">
        <v>25</v>
      </c>
      <c r="I22" s="43"/>
      <c r="J22" s="44"/>
    </row>
    <row r="23" spans="1:10" x14ac:dyDescent="0.25">
      <c r="A23" s="45" t="s">
        <v>94</v>
      </c>
      <c r="B23" s="46" t="s">
        <v>188</v>
      </c>
      <c r="C23" s="47">
        <v>0</v>
      </c>
      <c r="D23" s="47">
        <v>0</v>
      </c>
      <c r="E23" s="47">
        <v>63342577234</v>
      </c>
      <c r="F23" s="47">
        <v>0</v>
      </c>
      <c r="G23" s="47">
        <v>37535132000</v>
      </c>
      <c r="H23" s="47">
        <v>25807445234</v>
      </c>
      <c r="I23" s="43"/>
      <c r="J23" s="44"/>
    </row>
    <row r="24" spans="1:10" ht="22.5" x14ac:dyDescent="0.25">
      <c r="A24" s="45" t="s">
        <v>189</v>
      </c>
      <c r="B24" s="46" t="s">
        <v>190</v>
      </c>
      <c r="C24" s="47">
        <v>0</v>
      </c>
      <c r="D24" s="47">
        <v>0</v>
      </c>
      <c r="E24" s="47">
        <v>1681438000</v>
      </c>
      <c r="F24" s="47">
        <v>0</v>
      </c>
      <c r="G24" s="47">
        <v>1411431000</v>
      </c>
      <c r="H24" s="47">
        <v>270007000</v>
      </c>
      <c r="I24" s="43"/>
      <c r="J24" s="44"/>
    </row>
    <row r="25" spans="1:10" x14ac:dyDescent="0.25">
      <c r="A25" s="45" t="s">
        <v>191</v>
      </c>
      <c r="B25" s="46" t="s">
        <v>192</v>
      </c>
      <c r="C25" s="47">
        <v>0</v>
      </c>
      <c r="D25" s="47">
        <v>0</v>
      </c>
      <c r="E25" s="47">
        <v>94865000</v>
      </c>
      <c r="F25" s="47">
        <v>0</v>
      </c>
      <c r="G25" s="47">
        <v>0</v>
      </c>
      <c r="H25" s="47">
        <v>94865000</v>
      </c>
      <c r="I25" s="43"/>
      <c r="J25" s="44"/>
    </row>
    <row r="26" spans="1:10" x14ac:dyDescent="0.25">
      <c r="A26" s="45" t="s">
        <v>193</v>
      </c>
      <c r="B26" s="46" t="s">
        <v>194</v>
      </c>
      <c r="C26" s="48" t="s">
        <v>25</v>
      </c>
      <c r="D26" s="48" t="s">
        <v>25</v>
      </c>
      <c r="E26" s="48" t="s">
        <v>25</v>
      </c>
      <c r="F26" s="48" t="s">
        <v>25</v>
      </c>
      <c r="G26" s="48" t="s">
        <v>25</v>
      </c>
      <c r="H26" s="48" t="s">
        <v>25</v>
      </c>
      <c r="I26" s="43"/>
      <c r="J26" s="44"/>
    </row>
    <row r="27" spans="1:10" ht="22.5" x14ac:dyDescent="0.25">
      <c r="A27" s="45" t="s">
        <v>31</v>
      </c>
      <c r="B27" s="46" t="s">
        <v>195</v>
      </c>
      <c r="C27" s="48" t="s">
        <v>25</v>
      </c>
      <c r="D27" s="48" t="s">
        <v>25</v>
      </c>
      <c r="E27" s="48" t="s">
        <v>25</v>
      </c>
      <c r="F27" s="48" t="s">
        <v>25</v>
      </c>
      <c r="G27" s="48" t="s">
        <v>25</v>
      </c>
      <c r="H27" s="48" t="s">
        <v>25</v>
      </c>
      <c r="I27" s="43"/>
      <c r="J27" s="44"/>
    </row>
    <row r="28" spans="1:10" x14ac:dyDescent="0.25">
      <c r="A28" s="45" t="s">
        <v>33</v>
      </c>
      <c r="B28" s="46" t="s">
        <v>196</v>
      </c>
      <c r="C28" s="48" t="s">
        <v>25</v>
      </c>
      <c r="D28" s="48" t="s">
        <v>25</v>
      </c>
      <c r="E28" s="48" t="s">
        <v>25</v>
      </c>
      <c r="F28" s="48" t="s">
        <v>25</v>
      </c>
      <c r="G28" s="48" t="s">
        <v>25</v>
      </c>
      <c r="H28" s="48" t="s">
        <v>25</v>
      </c>
      <c r="I28" s="43"/>
      <c r="J28" s="44"/>
    </row>
    <row r="29" spans="1:10" x14ac:dyDescent="0.25">
      <c r="A29" s="45" t="s">
        <v>91</v>
      </c>
      <c r="B29" s="46" t="s">
        <v>197</v>
      </c>
      <c r="C29" s="48" t="s">
        <v>25</v>
      </c>
      <c r="D29" s="48" t="s">
        <v>25</v>
      </c>
      <c r="E29" s="48" t="s">
        <v>25</v>
      </c>
      <c r="F29" s="48" t="s">
        <v>25</v>
      </c>
      <c r="G29" s="48" t="s">
        <v>25</v>
      </c>
      <c r="H29" s="48" t="s">
        <v>25</v>
      </c>
      <c r="I29" s="43"/>
      <c r="J29" s="44"/>
    </row>
    <row r="30" spans="1:10" x14ac:dyDescent="0.25">
      <c r="A30" s="40" t="s">
        <v>109</v>
      </c>
      <c r="B30" s="41" t="s">
        <v>198</v>
      </c>
      <c r="C30" s="42">
        <f>380648000000+19068000000</f>
        <v>399716000000</v>
      </c>
      <c r="D30" s="42">
        <f>380648000000+19068000000</f>
        <v>399716000000</v>
      </c>
      <c r="E30" s="42">
        <v>428608350667</v>
      </c>
      <c r="F30" s="42">
        <v>0</v>
      </c>
      <c r="G30" s="42">
        <v>320714226244</v>
      </c>
      <c r="H30" s="42">
        <v>107894124423</v>
      </c>
      <c r="I30" s="43">
        <f t="shared" si="0"/>
        <v>1.0722821970273895</v>
      </c>
      <c r="J30" s="44">
        <f t="shared" si="1"/>
        <v>1.0722821970273895</v>
      </c>
    </row>
    <row r="31" spans="1:10" x14ac:dyDescent="0.25">
      <c r="A31" s="45" t="s">
        <v>129</v>
      </c>
      <c r="B31" s="46" t="s">
        <v>176</v>
      </c>
      <c r="C31" s="47"/>
      <c r="D31" s="47">
        <v>0</v>
      </c>
      <c r="E31" s="47">
        <v>9531434920</v>
      </c>
      <c r="F31" s="47">
        <v>0</v>
      </c>
      <c r="G31" s="47">
        <v>2477000000</v>
      </c>
      <c r="H31" s="47">
        <v>7054434920</v>
      </c>
      <c r="I31" s="43"/>
      <c r="J31" s="44"/>
    </row>
    <row r="32" spans="1:10" x14ac:dyDescent="0.25">
      <c r="A32" s="45" t="s">
        <v>131</v>
      </c>
      <c r="B32" s="46" t="s">
        <v>177</v>
      </c>
      <c r="C32" s="47">
        <v>0</v>
      </c>
      <c r="D32" s="47">
        <v>0</v>
      </c>
      <c r="E32" s="47">
        <v>4056663809</v>
      </c>
      <c r="F32" s="47">
        <v>0</v>
      </c>
      <c r="G32" s="47">
        <v>463500000</v>
      </c>
      <c r="H32" s="47">
        <v>3593163809</v>
      </c>
      <c r="I32" s="43"/>
      <c r="J32" s="44"/>
    </row>
    <row r="33" spans="1:10" x14ac:dyDescent="0.25">
      <c r="A33" s="45" t="s">
        <v>199</v>
      </c>
      <c r="B33" s="46" t="s">
        <v>178</v>
      </c>
      <c r="C33" s="47">
        <v>206600000000</v>
      </c>
      <c r="D33" s="47">
        <v>207815000000</v>
      </c>
      <c r="E33" s="47">
        <v>216531652629</v>
      </c>
      <c r="F33" s="47">
        <v>0</v>
      </c>
      <c r="G33" s="47">
        <v>214454007367</v>
      </c>
      <c r="H33" s="47">
        <v>2077645262</v>
      </c>
      <c r="I33" s="43">
        <f t="shared" si="0"/>
        <v>1.048071890750242</v>
      </c>
      <c r="J33" s="44">
        <f t="shared" si="1"/>
        <v>1.0419442900127518</v>
      </c>
    </row>
    <row r="34" spans="1:10" x14ac:dyDescent="0.25">
      <c r="A34" s="45" t="s">
        <v>200</v>
      </c>
      <c r="B34" s="46" t="s">
        <v>179</v>
      </c>
      <c r="C34" s="47">
        <v>0</v>
      </c>
      <c r="D34" s="47">
        <v>0</v>
      </c>
      <c r="E34" s="47">
        <v>87262500</v>
      </c>
      <c r="F34" s="47">
        <v>0</v>
      </c>
      <c r="G34" s="47">
        <v>87262500</v>
      </c>
      <c r="H34" s="47">
        <v>0</v>
      </c>
      <c r="I34" s="43"/>
      <c r="J34" s="44"/>
    </row>
    <row r="35" spans="1:10" x14ac:dyDescent="0.25">
      <c r="A35" s="45" t="s">
        <v>201</v>
      </c>
      <c r="B35" s="46" t="s">
        <v>180</v>
      </c>
      <c r="C35" s="47">
        <v>0</v>
      </c>
      <c r="D35" s="47">
        <v>0</v>
      </c>
      <c r="E35" s="47">
        <v>895218570</v>
      </c>
      <c r="F35" s="47">
        <v>0</v>
      </c>
      <c r="G35" s="47">
        <v>0</v>
      </c>
      <c r="H35" s="47">
        <v>895218570</v>
      </c>
      <c r="I35" s="43"/>
      <c r="J35" s="44"/>
    </row>
    <row r="36" spans="1:10" x14ac:dyDescent="0.25">
      <c r="A36" s="45" t="s">
        <v>202</v>
      </c>
      <c r="B36" s="46" t="s">
        <v>181</v>
      </c>
      <c r="C36" s="47">
        <v>0</v>
      </c>
      <c r="D36" s="47">
        <v>0</v>
      </c>
      <c r="E36" s="47">
        <v>2907103035</v>
      </c>
      <c r="F36" s="47">
        <v>0</v>
      </c>
      <c r="G36" s="47">
        <v>585000000</v>
      </c>
      <c r="H36" s="47">
        <v>2322103035</v>
      </c>
      <c r="I36" s="43"/>
      <c r="J36" s="44"/>
    </row>
    <row r="37" spans="1:10" x14ac:dyDescent="0.25">
      <c r="A37" s="45" t="s">
        <v>203</v>
      </c>
      <c r="B37" s="46" t="s">
        <v>183</v>
      </c>
      <c r="C37" s="47">
        <v>0</v>
      </c>
      <c r="D37" s="47">
        <v>0</v>
      </c>
      <c r="E37" s="47">
        <v>1308923764</v>
      </c>
      <c r="F37" s="47">
        <v>0</v>
      </c>
      <c r="G37" s="47">
        <v>604482000</v>
      </c>
      <c r="H37" s="47">
        <v>704441764</v>
      </c>
      <c r="I37" s="43"/>
      <c r="J37" s="44"/>
    </row>
    <row r="38" spans="1:10" x14ac:dyDescent="0.25">
      <c r="A38" s="45" t="s">
        <v>204</v>
      </c>
      <c r="B38" s="46" t="s">
        <v>185</v>
      </c>
      <c r="C38" s="47">
        <v>0</v>
      </c>
      <c r="D38" s="47">
        <v>0</v>
      </c>
      <c r="E38" s="47">
        <v>487717000</v>
      </c>
      <c r="F38" s="47">
        <v>0</v>
      </c>
      <c r="G38" s="47">
        <v>225000000</v>
      </c>
      <c r="H38" s="47">
        <v>262717000</v>
      </c>
      <c r="I38" s="43"/>
      <c r="J38" s="44"/>
    </row>
    <row r="39" spans="1:10" x14ac:dyDescent="0.25">
      <c r="A39" s="45" t="s">
        <v>205</v>
      </c>
      <c r="B39" s="46" t="s">
        <v>187</v>
      </c>
      <c r="C39" s="47">
        <v>10500000000</v>
      </c>
      <c r="D39" s="47">
        <f>C39</f>
        <v>10500000000</v>
      </c>
      <c r="E39" s="47">
        <v>8743406000</v>
      </c>
      <c r="F39" s="47">
        <v>0</v>
      </c>
      <c r="G39" s="47">
        <v>8610659000</v>
      </c>
      <c r="H39" s="47">
        <v>132747000</v>
      </c>
      <c r="I39" s="43">
        <f t="shared" si="0"/>
        <v>0.8327053333333333</v>
      </c>
      <c r="J39" s="44">
        <f t="shared" si="1"/>
        <v>0.8327053333333333</v>
      </c>
    </row>
    <row r="40" spans="1:10" x14ac:dyDescent="0.25">
      <c r="A40" s="45" t="s">
        <v>129</v>
      </c>
      <c r="B40" s="46" t="s">
        <v>188</v>
      </c>
      <c r="C40" s="47">
        <v>0</v>
      </c>
      <c r="D40" s="47">
        <v>0</v>
      </c>
      <c r="E40" s="47">
        <v>28339434603</v>
      </c>
      <c r="F40" s="47">
        <v>0</v>
      </c>
      <c r="G40" s="47">
        <v>9289137000</v>
      </c>
      <c r="H40" s="47">
        <v>19050297603</v>
      </c>
      <c r="I40" s="43"/>
      <c r="J40" s="44"/>
    </row>
    <row r="41" spans="1:10" ht="22.5" x14ac:dyDescent="0.25">
      <c r="A41" s="45" t="s">
        <v>206</v>
      </c>
      <c r="B41" s="46" t="s">
        <v>190</v>
      </c>
      <c r="C41" s="47">
        <v>0</v>
      </c>
      <c r="D41" s="47">
        <v>0</v>
      </c>
      <c r="E41" s="47">
        <v>114922523178</v>
      </c>
      <c r="F41" s="47">
        <v>0</v>
      </c>
      <c r="G41" s="47">
        <v>43815538527</v>
      </c>
      <c r="H41" s="47">
        <v>71106984651</v>
      </c>
      <c r="I41" s="43"/>
      <c r="J41" s="44"/>
    </row>
    <row r="42" spans="1:10" x14ac:dyDescent="0.25">
      <c r="A42" s="45" t="s">
        <v>207</v>
      </c>
      <c r="B42" s="46" t="s">
        <v>192</v>
      </c>
      <c r="C42" s="47">
        <v>0</v>
      </c>
      <c r="D42" s="47">
        <v>0</v>
      </c>
      <c r="E42" s="47">
        <v>39448335659</v>
      </c>
      <c r="F42" s="47">
        <v>0</v>
      </c>
      <c r="G42" s="47">
        <v>38753964850</v>
      </c>
      <c r="H42" s="47">
        <v>694370809</v>
      </c>
      <c r="I42" s="43"/>
      <c r="J42" s="44"/>
    </row>
    <row r="43" spans="1:10" x14ac:dyDescent="0.25">
      <c r="A43" s="45" t="s">
        <v>208</v>
      </c>
      <c r="B43" s="46" t="s">
        <v>209</v>
      </c>
      <c r="C43" s="47">
        <v>0</v>
      </c>
      <c r="D43" s="47">
        <v>0</v>
      </c>
      <c r="E43" s="47">
        <v>1348675000</v>
      </c>
      <c r="F43" s="47">
        <v>0</v>
      </c>
      <c r="G43" s="47">
        <v>1348675000</v>
      </c>
      <c r="H43" s="47">
        <v>0</v>
      </c>
      <c r="I43" s="43"/>
      <c r="J43" s="44"/>
    </row>
    <row r="44" spans="1:10" x14ac:dyDescent="0.25">
      <c r="A44" s="45" t="s">
        <v>119</v>
      </c>
      <c r="B44" s="46" t="s">
        <v>223</v>
      </c>
      <c r="C44" s="49">
        <v>8000000000</v>
      </c>
      <c r="D44" s="50">
        <f>C44</f>
        <v>8000000000</v>
      </c>
      <c r="E44" s="48" t="s">
        <v>25</v>
      </c>
      <c r="F44" s="48" t="s">
        <v>25</v>
      </c>
      <c r="G44" s="48" t="s">
        <v>25</v>
      </c>
      <c r="H44" s="48" t="s">
        <v>25</v>
      </c>
      <c r="I44" s="43">
        <f t="shared" si="0"/>
        <v>0</v>
      </c>
      <c r="J44" s="44">
        <f t="shared" si="1"/>
        <v>0</v>
      </c>
    </row>
    <row r="45" spans="1:10" x14ac:dyDescent="0.25">
      <c r="A45" s="40" t="s">
        <v>121</v>
      </c>
      <c r="B45" s="41" t="s">
        <v>210</v>
      </c>
      <c r="C45" s="42">
        <v>0</v>
      </c>
      <c r="D45" s="42">
        <v>0</v>
      </c>
      <c r="E45" s="42">
        <v>107227836866</v>
      </c>
      <c r="F45" s="42">
        <v>0</v>
      </c>
      <c r="G45" s="42">
        <v>83470624356</v>
      </c>
      <c r="H45" s="42">
        <v>23757212510</v>
      </c>
      <c r="I45" s="43"/>
      <c r="J45" s="44"/>
    </row>
    <row r="46" spans="1:10" ht="21" x14ac:dyDescent="0.25">
      <c r="A46" s="40" t="s">
        <v>134</v>
      </c>
      <c r="B46" s="41" t="s">
        <v>211</v>
      </c>
      <c r="C46" s="42">
        <v>0</v>
      </c>
      <c r="D46" s="42">
        <v>0</v>
      </c>
      <c r="E46" s="42">
        <v>99630294500</v>
      </c>
      <c r="F46" s="42">
        <v>0</v>
      </c>
      <c r="G46" s="42">
        <v>99630294500</v>
      </c>
      <c r="H46" s="42">
        <v>0</v>
      </c>
      <c r="I46" s="43"/>
      <c r="J46" s="44"/>
    </row>
    <row r="47" spans="1:10" x14ac:dyDescent="0.25">
      <c r="A47" s="45" t="s">
        <v>21</v>
      </c>
      <c r="B47" s="46" t="s">
        <v>143</v>
      </c>
      <c r="C47" s="47">
        <v>0</v>
      </c>
      <c r="D47" s="47">
        <v>0</v>
      </c>
      <c r="E47" s="47">
        <v>57381000000</v>
      </c>
      <c r="F47" s="47">
        <v>0</v>
      </c>
      <c r="G47" s="47">
        <v>57381000000</v>
      </c>
      <c r="H47" s="47">
        <v>0</v>
      </c>
      <c r="I47" s="43"/>
      <c r="J47" s="44"/>
    </row>
    <row r="48" spans="1:10" x14ac:dyDescent="0.25">
      <c r="A48" s="45" t="s">
        <v>31</v>
      </c>
      <c r="B48" s="46" t="s">
        <v>144</v>
      </c>
      <c r="C48" s="47">
        <v>0</v>
      </c>
      <c r="D48" s="47">
        <v>0</v>
      </c>
      <c r="E48" s="47">
        <v>42249294500</v>
      </c>
      <c r="F48" s="47">
        <v>0</v>
      </c>
      <c r="G48" s="47">
        <v>42249294500</v>
      </c>
      <c r="H48" s="47">
        <v>0</v>
      </c>
      <c r="I48" s="43"/>
      <c r="J48" s="44"/>
    </row>
    <row r="49" spans="1:11" x14ac:dyDescent="0.25">
      <c r="A49" s="51"/>
      <c r="B49" s="46" t="s">
        <v>212</v>
      </c>
      <c r="C49" s="47">
        <v>0</v>
      </c>
      <c r="D49" s="47">
        <v>0</v>
      </c>
      <c r="E49" s="47">
        <v>42249294500</v>
      </c>
      <c r="F49" s="47">
        <v>0</v>
      </c>
      <c r="G49" s="47">
        <v>42249294500</v>
      </c>
      <c r="H49" s="47">
        <v>0</v>
      </c>
      <c r="I49" s="43"/>
      <c r="J49" s="44"/>
    </row>
    <row r="50" spans="1:11" x14ac:dyDescent="0.25">
      <c r="A50" s="51"/>
      <c r="B50" s="46" t="s">
        <v>213</v>
      </c>
      <c r="C50" s="48" t="s">
        <v>25</v>
      </c>
      <c r="D50" s="48" t="s">
        <v>25</v>
      </c>
      <c r="E50" s="48" t="s">
        <v>25</v>
      </c>
      <c r="F50" s="48" t="s">
        <v>25</v>
      </c>
      <c r="G50" s="48" t="s">
        <v>25</v>
      </c>
      <c r="H50" s="48" t="s">
        <v>25</v>
      </c>
      <c r="I50" s="43"/>
      <c r="J50" s="44"/>
    </row>
    <row r="51" spans="1:11" x14ac:dyDescent="0.25">
      <c r="A51" s="40" t="s">
        <v>140</v>
      </c>
      <c r="B51" s="41" t="s">
        <v>214</v>
      </c>
      <c r="C51" s="42">
        <v>0</v>
      </c>
      <c r="D51" s="42">
        <v>0</v>
      </c>
      <c r="E51" s="42">
        <v>6848857000</v>
      </c>
      <c r="F51" s="42">
        <v>0</v>
      </c>
      <c r="G51" s="42">
        <v>6848857000</v>
      </c>
      <c r="H51" s="42">
        <v>0</v>
      </c>
      <c r="I51" s="43"/>
      <c r="J51" s="44"/>
    </row>
    <row r="52" spans="1:11" x14ac:dyDescent="0.25">
      <c r="A52" s="40" t="s">
        <v>148</v>
      </c>
      <c r="B52" s="41" t="s">
        <v>224</v>
      </c>
      <c r="C52" s="42">
        <v>1800000000</v>
      </c>
      <c r="D52" s="42">
        <v>1800000000</v>
      </c>
      <c r="E52" s="42"/>
      <c r="F52" s="42"/>
      <c r="G52" s="42"/>
      <c r="H52" s="42"/>
      <c r="I52" s="43">
        <f t="shared" si="0"/>
        <v>0</v>
      </c>
      <c r="J52" s="44">
        <f t="shared" si="1"/>
        <v>0</v>
      </c>
    </row>
    <row r="53" spans="1:11" x14ac:dyDescent="0.25">
      <c r="A53" s="51"/>
      <c r="B53" s="41" t="s">
        <v>215</v>
      </c>
      <c r="C53" s="42">
        <f>C11+C46+C51+C52</f>
        <v>464516000000</v>
      </c>
      <c r="D53" s="42">
        <f>D11+D46+D51+D52</f>
        <v>484516000000</v>
      </c>
      <c r="E53" s="42">
        <v>740731933267</v>
      </c>
      <c r="F53" s="42">
        <v>0</v>
      </c>
      <c r="G53" s="42">
        <v>574144048100</v>
      </c>
      <c r="H53" s="42">
        <v>166587885167</v>
      </c>
      <c r="I53" s="43">
        <f t="shared" si="0"/>
        <v>1.5946316881808162</v>
      </c>
      <c r="J53" s="44">
        <f t="shared" si="1"/>
        <v>1.5288079924440059</v>
      </c>
    </row>
    <row r="54" spans="1:11" x14ac:dyDescent="0.25">
      <c r="A54" s="35" t="s">
        <v>1</v>
      </c>
    </row>
    <row r="55" spans="1:11" s="1" customFormat="1" ht="22.5" hidden="1" customHeight="1" x14ac:dyDescent="0.2">
      <c r="A55" s="81" t="s">
        <v>234</v>
      </c>
      <c r="B55" s="81"/>
      <c r="C55" s="90" t="s">
        <v>237</v>
      </c>
      <c r="D55" s="90"/>
      <c r="E55" s="90"/>
      <c r="F55" s="90"/>
      <c r="G55" s="90" t="s">
        <v>239</v>
      </c>
      <c r="H55" s="90"/>
      <c r="I55" s="90"/>
      <c r="J55" s="90"/>
      <c r="K55" s="90"/>
    </row>
    <row r="56" spans="1:11" s="15" customFormat="1" ht="30" hidden="1" customHeight="1" x14ac:dyDescent="0.2">
      <c r="A56" s="76" t="s">
        <v>238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s="15" customFormat="1" ht="12" x14ac:dyDescent="0.2"/>
    <row r="58" spans="1:11" s="15" customFormat="1" ht="12" x14ac:dyDescent="0.2"/>
  </sheetData>
  <mergeCells count="16">
    <mergeCell ref="A56:K56"/>
    <mergeCell ref="I1:J1"/>
    <mergeCell ref="A2:C2"/>
    <mergeCell ref="D2:J2"/>
    <mergeCell ref="A3:C3"/>
    <mergeCell ref="D3:J3"/>
    <mergeCell ref="A55:B55"/>
    <mergeCell ref="C55:F55"/>
    <mergeCell ref="G55:K55"/>
    <mergeCell ref="A5:J5"/>
    <mergeCell ref="A6:J6"/>
    <mergeCell ref="A7:J7"/>
    <mergeCell ref="A9:B9"/>
    <mergeCell ref="C9:D9"/>
    <mergeCell ref="E9:H9"/>
    <mergeCell ref="I9:J9"/>
  </mergeCells>
  <pageMargins left="0.56000000000000005" right="0.24" top="0.46" bottom="0.48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60,</vt:lpstr>
      <vt:lpstr>61</vt:lpstr>
      <vt:lpstr>62 </vt:lpstr>
      <vt:lpstr>'62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2020-04-22T07:46:00Z</dcterms:created>
  <dcterms:modified xsi:type="dcterms:W3CDTF">2020-07-21T01:38:16Z</dcterms:modified>
</cp:coreProperties>
</file>