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HÂU VIẾT CÔNG\Năm 2023\THÔNG BÁO VỐN\Đợt 5 (6.3.23)-KHV MTQG 2023\"/>
    </mc:Choice>
  </mc:AlternateContent>
  <bookViews>
    <workbookView xWindow="0" yWindow="0" windowWidth="20490" windowHeight="7755" firstSheet="3" activeTab="3"/>
  </bookViews>
  <sheets>
    <sheet name="Bieu 3 BC THTH" sheetId="7" state="hidden" r:id="rId1"/>
    <sheet name="Bieu 2 Dang ky giai ngan" sheetId="6" state="hidden" r:id="rId2"/>
    <sheet name="Bieu 1 Lo trinh" sheetId="9" state="hidden" r:id="rId3"/>
    <sheet name="KH VỐN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16550">'[1]CT -THVLNC'!#REF!</definedName>
    <definedName name="__cep1" hidden="1">{"'Sheet1'!$L$16"}</definedName>
    <definedName name="__Coc39" hidden="1">{"'Sheet1'!$L$16"}</definedName>
    <definedName name="__CT250">'[2]dongia (2)'!#REF!</definedName>
    <definedName name="__Goi8" hidden="1">{"'Sheet1'!$L$16"}</definedName>
    <definedName name="__h1" hidden="1">{"'Sheet1'!$L$16"}</definedName>
    <definedName name="__hh1">[3]XL4Poppy!$C$9</definedName>
    <definedName name="__hh2">[3]XL4Poppy!$A$15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L6">[4]XL4Poppy!$C$31</definedName>
    <definedName name="__Lan1" hidden="1">{"'Sheet1'!$L$16"}</definedName>
    <definedName name="__LAN3" hidden="1">{"'Sheet1'!$L$16"}</definedName>
    <definedName name="__lk2" hidden="1">{"'Sheet1'!$L$16"}</definedName>
    <definedName name="__tt3" hidden="1">{"'Sheet1'!$L$16"}</definedName>
    <definedName name="__TT31" hidden="1">{"'Sheet1'!$L$16"}</definedName>
    <definedName name="_1_0DATA_DATA2_L" localSheetId="1">'[5]#REF'!#REF!</definedName>
    <definedName name="_1_0DATA_DATA2_L" localSheetId="0">'[5]#REF'!#REF!</definedName>
    <definedName name="_10_0DATA_DATA2_L" localSheetId="0">'[5]#REF'!#REF!</definedName>
    <definedName name="_11_0DATA_DATA2_L" localSheetId="0">'[5]#REF'!#REF!</definedName>
    <definedName name="_12_0DATA_DATA2_L" localSheetId="0">'[5]#REF'!#REF!</definedName>
    <definedName name="_13_0DATA_DATA2_L" localSheetId="0">'[5]#REF'!#REF!</definedName>
    <definedName name="_14_0DATA_DATA2_L" localSheetId="0">'[5]#REF'!#REF!</definedName>
    <definedName name="_15_0DATA_DATA2_L" localSheetId="0">'[5]#REF'!#REF!</definedName>
    <definedName name="_16_0DATA_DATA2_L" localSheetId="0">'[5]#REF'!#REF!</definedName>
    <definedName name="_17_0DATA_DATA2_L" localSheetId="0">'[5]#REF'!#REF!</definedName>
    <definedName name="_18_0DATA_DATA2_L" localSheetId="0">'[5]#REF'!#REF!</definedName>
    <definedName name="_19_0DATA_DATA2_L" localSheetId="0">'[5]#REF'!#REF!</definedName>
    <definedName name="_2_0DATA_DATA2_L" localSheetId="1">'[5]#REF'!#REF!</definedName>
    <definedName name="_2_0DATA_DATA2_L" localSheetId="0">'[5]#REF'!#REF!</definedName>
    <definedName name="_20_0DATA_DATA2_L" localSheetId="0">'[5]#REF'!#REF!</definedName>
    <definedName name="_21_0DATA_DATA2_L" localSheetId="0">'[5]#REF'!#REF!</definedName>
    <definedName name="_22_0DATA_DATA2_L" localSheetId="0">'[5]#REF'!#REF!</definedName>
    <definedName name="_23_0DATA_DATA2_L" localSheetId="0">'[5]#REF'!#REF!</definedName>
    <definedName name="_24_0DATA_DATA2_L" localSheetId="0">'[5]#REF'!#REF!</definedName>
    <definedName name="_25_0DATA_DATA2_L" localSheetId="0">'[5]#REF'!#REF!</definedName>
    <definedName name="_26_0DATA_DATA2_L" localSheetId="0">'[5]#REF'!#REF!</definedName>
    <definedName name="_27_0DATA_DATA2_L" localSheetId="0">'[5]#REF'!#REF!</definedName>
    <definedName name="_28_0DATA_DATA2_L" localSheetId="0">'[5]#REF'!#REF!</definedName>
    <definedName name="_29_0DATA_DATA2_L" localSheetId="0">'[5]#REF'!#REF!</definedName>
    <definedName name="_3_0DATA_DATA2_L" localSheetId="1">'[5]#REF'!#REF!</definedName>
    <definedName name="_3_0DATA_DATA2_L" localSheetId="0">'[5]#REF'!#REF!</definedName>
    <definedName name="_3_0DATA_DATA2_L">'[5]#REF'!#REF!</definedName>
    <definedName name="_30_0DATA_DATA2_L" localSheetId="0">'[5]#REF'!#REF!</definedName>
    <definedName name="_31_0DATA_DATA2_L" localSheetId="0">'[5]#REF'!#REF!</definedName>
    <definedName name="_32_0DATA_DATA2_L">'[5]#REF'!#REF!</definedName>
    <definedName name="_4_0DATA_DATA2_L" localSheetId="0">'[5]#REF'!#REF!</definedName>
    <definedName name="_5_0DATA_DATA2_L" localSheetId="0">'[5]#REF'!#REF!</definedName>
    <definedName name="_6_0DATA_DATA2_L" localSheetId="0">'[5]#REF'!#REF!</definedName>
    <definedName name="_7_0DATA_DATA2_L" localSheetId="0">'[5]#REF'!#REF!</definedName>
    <definedName name="_8_0DATA_DATA2_L" localSheetId="0">'[5]#REF'!#REF!</definedName>
    <definedName name="_9_0DATA_DATA2_L" localSheetId="0">'[5]#REF'!#REF!</definedName>
    <definedName name="_a1" localSheetId="1" hidden="1">{"'Sheet1'!$L$16"}</definedName>
    <definedName name="_a1" localSheetId="0" hidden="1">{"'Sheet1'!$L$16"}</definedName>
    <definedName name="_a1" hidden="1">{"'Sheet1'!$L$16"}</definedName>
    <definedName name="_a123" localSheetId="1">#REF!</definedName>
    <definedName name="_a123">#REF!</definedName>
    <definedName name="_a129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1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16550" localSheetId="1">'[1]CT -THVLNC'!#REF!</definedName>
    <definedName name="_a16550" localSheetId="0">'[1]CT -THVLNC'!#REF!</definedName>
    <definedName name="_a16550">'[1]CT -THVLNC'!#REF!</definedName>
    <definedName name="_cep1" localSheetId="1" hidden="1">{"'Sheet1'!$L$16"}</definedName>
    <definedName name="_cep1" localSheetId="0" hidden="1">{"'Sheet1'!$L$16"}</definedName>
    <definedName name="_cep1" hidden="1">{"'Sheet1'!$L$16"}</definedName>
    <definedName name="_Coc39" localSheetId="1" hidden="1">{"'Sheet1'!$L$16"}</definedName>
    <definedName name="_Coc39" localSheetId="0" hidden="1">{"'Sheet1'!$L$16"}</definedName>
    <definedName name="_Coc39" hidden="1">{"'Sheet1'!$L$16"}</definedName>
    <definedName name="_CT250" localSheetId="1">'[2]dongia (2)'!#REF!</definedName>
    <definedName name="_CT250" localSheetId="0">'[2]dongia (2)'!#REF!</definedName>
    <definedName name="_CT250">'[2]dongia (2)'!#REF!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0" hidden="1">'Bieu 3 BC THTH'!$A$16:$AA$24</definedName>
    <definedName name="_Goi8" localSheetId="1" hidden="1">{"'Sheet1'!$L$16"}</definedName>
    <definedName name="_Goi8" localSheetId="0" hidden="1">{"'Sheet1'!$L$16"}</definedName>
    <definedName name="_Goi8" hidden="1">{"'Sheet1'!$L$16"}</definedName>
    <definedName name="_h1" localSheetId="1" hidden="1">{"'Sheet1'!$L$16"}</definedName>
    <definedName name="_h1" localSheetId="0" hidden="1">{"'Sheet1'!$L$16"}</definedName>
    <definedName name="_h1" hidden="1">{"'Sheet1'!$L$16"}</definedName>
    <definedName name="_hh1">[3]XL4Poppy!$C$9</definedName>
    <definedName name="_hh2">[3]XL4Poppy!$A$15</definedName>
    <definedName name="_hh3">[3]XL4Poppy!$C$27</definedName>
    <definedName name="_hu1" localSheetId="1" hidden="1">{"'Sheet1'!$L$16"}</definedName>
    <definedName name="_hu1" localSheetId="0" hidden="1">{"'Sheet1'!$L$16"}</definedName>
    <definedName name="_hu1" hidden="1">{"'Sheet1'!$L$16"}</definedName>
    <definedName name="_hu2" localSheetId="1" hidden="1">{"'Sheet1'!$L$16"}</definedName>
    <definedName name="_hu2" localSheetId="0" hidden="1">{"'Sheet1'!$L$16"}</definedName>
    <definedName name="_hu2" hidden="1">{"'Sheet1'!$L$16"}</definedName>
    <definedName name="_hu5" localSheetId="1" hidden="1">{"'Sheet1'!$L$16"}</definedName>
    <definedName name="_hu5" localSheetId="0" hidden="1">{"'Sheet1'!$L$16"}</definedName>
    <definedName name="_hu5" hidden="1">{"'Sheet1'!$L$16"}</definedName>
    <definedName name="_hu6" localSheetId="1" hidden="1">{"'Sheet1'!$L$16"}</definedName>
    <definedName name="_hu6" localSheetId="0" hidden="1">{"'Sheet1'!$L$16"}</definedName>
    <definedName name="_hu6" hidden="1">{"'Sheet1'!$L$16"}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6">[4]XL4Poppy!$C$31</definedName>
    <definedName name="_Lan1" localSheetId="1" hidden="1">{"'Sheet1'!$L$16"}</definedName>
    <definedName name="_Lan1" localSheetId="0" hidden="1">{"'Sheet1'!$L$16"}</definedName>
    <definedName name="_Lan1" hidden="1">{"'Sheet1'!$L$16"}</definedName>
    <definedName name="_LAN3" localSheetId="1" hidden="1">{"'Sheet1'!$L$16"}</definedName>
    <definedName name="_LAN3" localSheetId="0" hidden="1">{"'Sheet1'!$L$16"}</definedName>
    <definedName name="_LAN3" hidden="1">{"'Sheet1'!$L$16"}</definedName>
    <definedName name="_lk2" localSheetId="1" hidden="1">{"'Sheet1'!$L$16"}</definedName>
    <definedName name="_lk2" localSheetId="0" hidden="1">{"'Sheet1'!$L$16"}</definedName>
    <definedName name="_lk2" hidden="1">{"'Sheet1'!$L$16"}</definedName>
    <definedName name="_Order1" hidden="1">255</definedName>
    <definedName name="_Order2" hidden="1">255</definedName>
    <definedName name="_Parse_Out" localSheetId="1" hidden="1">[6]Quantity!#REF!</definedName>
    <definedName name="_Parse_Out" localSheetId="0" hidden="1">[6]Quantity!#REF!</definedName>
    <definedName name="_Parse_Out" hidden="1">[6]Quantity!#REF!</definedName>
    <definedName name="_Sort" localSheetId="1" hidden="1">#REF!</definedName>
    <definedName name="_Sort" localSheetId="0" hidden="1">#REF!</definedName>
    <definedName name="_Sort" hidden="1">#REF!</definedName>
    <definedName name="_tt3" localSheetId="1" hidden="1">{"'Sheet1'!$L$16"}</definedName>
    <definedName name="_tt3" localSheetId="0" hidden="1">{"'Sheet1'!$L$16"}</definedName>
    <definedName name="_tt3" hidden="1">{"'Sheet1'!$L$16"}</definedName>
    <definedName name="_TT31" localSheetId="1" hidden="1">{"'Sheet1'!$L$16"}</definedName>
    <definedName name="_TT31" localSheetId="0" hidden="1">{"'Sheet1'!$L$16"}</definedName>
    <definedName name="_TT31" hidden="1">{"'Sheet1'!$L$16"}</definedName>
    <definedName name="AccessDatabase" hidden="1">"C:\My Documents\LeBinh\Xls\VP Cong ty\FORM.mdb"</definedName>
    <definedName name="ADADADD" localSheetId="1" hidden="1">{"'Sheet1'!$L$16"}</definedName>
    <definedName name="ADADADD" localSheetId="0" hidden="1">{"'Sheet1'!$L$16"}</definedName>
    <definedName name="ADADADD" hidden="1">{"'Sheet1'!$L$16"}</definedName>
    <definedName name="anscount" hidden="1">1</definedName>
    <definedName name="Coc_60" localSheetId="1" hidden="1">{"'Sheet1'!$L$16"}</definedName>
    <definedName name="Coc_60" localSheetId="0" hidden="1">{"'Sheet1'!$L$16"}</definedName>
    <definedName name="Coc_60" hidden="1">{"'Sheet1'!$L$16"}</definedName>
    <definedName name="CTCT1" localSheetId="1" hidden="1">{"'Sheet1'!$L$16"}</definedName>
    <definedName name="CTCT1" localSheetId="0" hidden="1">{"'Sheet1'!$L$16"}</definedName>
    <definedName name="CTCT1" hidden="1">{"'Sheet1'!$L$16"}</definedName>
    <definedName name="CTMTQG">'[2]dongia (2)'!#REF!</definedName>
    <definedName name="DenDK" localSheetId="1" hidden="1">{"'Sheet1'!$L$16"}</definedName>
    <definedName name="DenDK" localSheetId="0" hidden="1">{"'Sheet1'!$L$16"}</definedName>
    <definedName name="DenDK" hidden="1">{"'Sheet1'!$L$16"}</definedName>
    <definedName name="dgctp2" localSheetId="1" hidden="1">{"'Sheet1'!$L$16"}</definedName>
    <definedName name="dgctp2" localSheetId="0" hidden="1">{"'Sheet1'!$L$16"}</definedName>
    <definedName name="dgctp2" hidden="1">{"'Sheet1'!$L$16"}</definedName>
    <definedName name="DSTD_Clear" localSheetId="1">'Bieu 2 Dang ky giai ngan'!DSTD_Clear</definedName>
    <definedName name="DSTD_Clear" localSheetId="0">'Bieu 3 BC THTH'!DSTD_Clear</definedName>
    <definedName name="DSTD_Clear">[0]!DSTD_Clear</definedName>
    <definedName name="DWPRICE" localSheetId="1" hidden="1">[7]Quantity!#REF!</definedName>
    <definedName name="DWPRICE" localSheetId="0" hidden="1">[7]Quantity!#REF!</definedName>
    <definedName name="DWPRICE" hidden="1">[7]Quantity!#REF!</definedName>
    <definedName name="fdfsf" localSheetId="1" hidden="1">{#N/A,#N/A,FALSE,"Chi tiÆt"}</definedName>
    <definedName name="fdfsf" localSheetId="0" hidden="1">{#N/A,#N/A,FALSE,"Chi tiÆt"}</definedName>
    <definedName name="fdfsf" hidden="1">{#N/A,#N/A,FALSE,"Chi tiÆt"}</definedName>
    <definedName name="fsdfdsf" localSheetId="1" hidden="1">{"'Sheet1'!$L$16"}</definedName>
    <definedName name="fsdfdsf" localSheetId="0" hidden="1">{"'Sheet1'!$L$16"}</definedName>
    <definedName name="fsdfdsf" hidden="1">{"'Sheet1'!$L$16"}</definedName>
    <definedName name="htlm" localSheetId="1" hidden="1">{"'Sheet1'!$L$16"}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rhrt" localSheetId="1" hidden="1">{"'Sheet1'!$L$16"}</definedName>
    <definedName name="htrhrt" localSheetId="0" hidden="1">{"'Sheet1'!$L$16"}</definedName>
    <definedName name="htrhrt" hidden="1">{"'Sheet1'!$L$16"}</definedName>
    <definedName name="hu" localSheetId="1" hidden="1">{"'Sheet1'!$L$16"}</definedName>
    <definedName name="hu" localSheetId="0" hidden="1">{"'Sheet1'!$L$16"}</definedName>
    <definedName name="hu" hidden="1">{"'Sheet1'!$L$16"}</definedName>
    <definedName name="hung" localSheetId="1" hidden="1">{"'Sheet1'!$L$16"}</definedName>
    <definedName name="hung" localSheetId="0" hidden="1">{"'Sheet1'!$L$16"}</definedName>
    <definedName name="hung" hidden="1">{"'Sheet1'!$L$16"}</definedName>
    <definedName name="huy" localSheetId="1" hidden="1">{"'Sheet1'!$L$16"}</definedName>
    <definedName name="huy" localSheetId="0" hidden="1">{"'Sheet1'!$L$16"}</definedName>
    <definedName name="huy" hidden="1">{"'Sheet1'!$L$16"}</definedName>
    <definedName name="KLduonggiaods" localSheetId="1" hidden="1">{"'Sheet1'!$L$16"}</definedName>
    <definedName name="KLduonggiaods" localSheetId="0" hidden="1">{"'Sheet1'!$L$16"}</definedName>
    <definedName name="KLduonggiaods" hidden="1">{"'Sheet1'!$L$16"}</definedName>
    <definedName name="mo" localSheetId="1" hidden="1">{"'Sheet1'!$L$16"}</definedName>
    <definedName name="mo" localSheetId="0" hidden="1">{"'Sheet1'!$L$16"}</definedName>
    <definedName name="mo" hidden="1">{"'Sheet1'!$L$16"}</definedName>
    <definedName name="nam" localSheetId="1" hidden="1">{"'Sheet1'!$L$16"}</definedName>
    <definedName name="nam" localSheetId="0" hidden="1">{"'Sheet1'!$L$16"}</definedName>
    <definedName name="nam" hidden="1">{"'Sheet1'!$L$16"}</definedName>
    <definedName name="NHANH2_CG4" localSheetId="1" hidden="1">{"'Sheet1'!$L$16"}</definedName>
    <definedName name="NHANH2_CG4" localSheetId="0" hidden="1">{"'Sheet1'!$L$16"}</definedName>
    <definedName name="NHANH2_CG4" hidden="1">{"'Sheet1'!$L$16"}</definedName>
    <definedName name="_xlnm.Print_Area" localSheetId="1">'Bieu 2 Dang ky giai ngan'!$A$1:$S$24</definedName>
    <definedName name="_xlnm.Print_Area" localSheetId="0">'Bieu 3 BC THTH'!$A$2:$AA$27</definedName>
    <definedName name="_xlnm.Print_Area">#REF!</definedName>
    <definedName name="_xlnm.Print_Titles" localSheetId="1">'Bieu 2 Dang ky giai ngan'!$6:$9</definedName>
    <definedName name="_xlnm.Print_Titles" localSheetId="0">'Bieu 3 BC THTH'!$7:$11</definedName>
    <definedName name="_xlnm.Print_Titles">#N/A</definedName>
    <definedName name="PtichDTL" localSheetId="1">'Bieu 2 Dang ky giai ngan'!PtichDTL</definedName>
    <definedName name="PtichDTL" localSheetId="0">'Bieu 3 BC THTH'!PtichDTL</definedName>
    <definedName name="PtichDTL">[0]!PtichDTL</definedName>
    <definedName name="sdbv" localSheetId="1" hidden="1">{"'Sheet1'!$L$16"}</definedName>
    <definedName name="sdbv" localSheetId="0" hidden="1">{"'Sheet1'!$L$16"}</definedName>
    <definedName name="sdbv" hidden="1">{"'Sheet1'!$L$16"}</definedName>
    <definedName name="Sosanh2" localSheetId="1" hidden="1">{"'Sheet1'!$L$16"}</definedName>
    <definedName name="Sosanh2" localSheetId="0" hidden="1">{"'Sheet1'!$L$16"}</definedName>
    <definedName name="Sosanh2" hidden="1">{"'Sheet1'!$L$16"}</definedName>
    <definedName name="T.3" localSheetId="1" hidden="1">{"'Sheet1'!$L$16"}</definedName>
    <definedName name="T.3" localSheetId="0" hidden="1">{"'Sheet1'!$L$16"}</definedName>
    <definedName name="T.3" hidden="1">{"'Sheet1'!$L$16"}</definedName>
    <definedName name="tha" localSheetId="1" hidden="1">{"'Sheet1'!$L$16"}</definedName>
    <definedName name="tha" localSheetId="0" hidden="1">{"'Sheet1'!$L$16"}</definedName>
    <definedName name="tha" hidden="1">{"'Sheet1'!$L$16"}</definedName>
    <definedName name="thai" localSheetId="1" hidden="1">{"'Sheet1'!$L$16"}</definedName>
    <definedName name="thai" localSheetId="0" hidden="1">{"'Sheet1'!$L$16"}</definedName>
    <definedName name="thai" hidden="1">{"'Sheet1'!$L$16"}</definedName>
    <definedName name="thanh" localSheetId="1" hidden="1">{"'Sheet1'!$L$16"}</definedName>
    <definedName name="thanh" localSheetId="0" hidden="1">{"'Sheet1'!$L$16"}</definedName>
    <definedName name="thanh" hidden="1">{"'Sheet1'!$L$16"}</definedName>
    <definedName name="thu" localSheetId="1" hidden="1">{"'Sheet1'!$L$16"}</definedName>
    <definedName name="thu" localSheetId="0" hidden="1">{"'Sheet1'!$L$16"}</definedName>
    <definedName name="thu" hidden="1">{"'Sheet1'!$L$16"}</definedName>
    <definedName name="tuyennhanh" localSheetId="1" hidden="1">{"'Sheet1'!$L$16"}</definedName>
    <definedName name="tuyennhanh" localSheetId="0" hidden="1">{"'Sheet1'!$L$16"}</definedName>
    <definedName name="tuyennhanh" hidden="1">{"'Sheet1'!$L$16"}</definedName>
    <definedName name="VATM" localSheetId="1" hidden="1">{"'Sheet1'!$L$16"}</definedName>
    <definedName name="VATM" localSheetId="0" hidden="1">{"'Sheet1'!$L$16"}</definedName>
    <definedName name="VATM" hidden="1">{"'Sheet1'!$L$16"}</definedName>
    <definedName name="vlct" localSheetId="1" hidden="1">{"'Sheet1'!$L$16"}</definedName>
    <definedName name="vlct" localSheetId="0" hidden="1">{"'Sheet1'!$L$16"}</definedName>
    <definedName name="vlct" hidden="1">{"'Sheet1'!$L$16"}</definedName>
    <definedName name="wrn.aaa." localSheetId="1" hidden="1">{#N/A,#N/A,FALSE,"Sheet1";#N/A,#N/A,FALSE,"Sheet1";#N/A,#N/A,FALSE,"Sheet1"}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1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chi._.tiÆt." localSheetId="1" hidden="1">{#N/A,#N/A,FALSE,"Chi tiÆt"}</definedName>
    <definedName name="wrn.chi._.tiÆt." localSheetId="0" hidden="1">{#N/A,#N/A,FALSE,"Chi tiÆt"}</definedName>
    <definedName name="wrn.chi._.tiÆt." hidden="1">{#N/A,#N/A,FALSE,"Chi tiÆt"}</definedName>
    <definedName name="wrn.cong." localSheetId="1" hidden="1">{#N/A,#N/A,FALSE,"Sheet1"}</definedName>
    <definedName name="wrn.cong." localSheetId="0" hidden="1">{#N/A,#N/A,FALSE,"Sheet1"}</definedName>
    <definedName name="wrn.cong." hidden="1">{#N/A,#N/A,FALSE,"Sheet1"}</definedName>
    <definedName name="wrn.Report.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1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</definedNames>
  <calcPr calcId="162913"/>
</workbook>
</file>

<file path=xl/calcChain.xml><?xml version="1.0" encoding="utf-8"?>
<calcChain xmlns="http://schemas.openxmlformats.org/spreadsheetml/2006/main">
  <c r="G17" i="10" l="1"/>
  <c r="H17" i="10"/>
  <c r="I17" i="10"/>
  <c r="J17" i="10"/>
  <c r="K17" i="10"/>
  <c r="G10" i="10" l="1"/>
  <c r="H10" i="10"/>
  <c r="I10" i="10"/>
  <c r="J10" i="10"/>
  <c r="K10" i="10"/>
  <c r="G11" i="10"/>
  <c r="H11" i="10"/>
  <c r="I11" i="10"/>
  <c r="J11" i="10"/>
  <c r="K11" i="10"/>
  <c r="L11" i="10"/>
  <c r="I13" i="10"/>
  <c r="I14" i="10"/>
  <c r="I15" i="10"/>
  <c r="I16" i="10"/>
  <c r="I12" i="10"/>
  <c r="I19" i="10" l="1"/>
  <c r="M17" i="10" l="1"/>
  <c r="L17" i="10"/>
  <c r="O17" i="10"/>
  <c r="L22" i="10"/>
  <c r="L21" i="10"/>
  <c r="L19" i="10"/>
  <c r="L13" i="10"/>
  <c r="L14" i="10"/>
  <c r="L15" i="10"/>
  <c r="L16" i="10"/>
  <c r="L12" i="10"/>
  <c r="M11" i="10" l="1"/>
  <c r="O11" i="10"/>
  <c r="O10" i="10" s="1"/>
  <c r="L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 s="1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 s="1"/>
  <c r="R10" i="10"/>
  <c r="Q10" i="10"/>
  <c r="M10" i="10" l="1"/>
  <c r="C11" i="6"/>
  <c r="C12" i="6"/>
  <c r="C22" i="6"/>
  <c r="C19" i="6"/>
  <c r="C13" i="6"/>
  <c r="L24" i="6" l="1"/>
  <c r="N24" i="6"/>
  <c r="P24" i="6"/>
  <c r="P23" i="6"/>
  <c r="N23" i="6"/>
  <c r="L23" i="6"/>
  <c r="J23" i="6"/>
  <c r="M17" i="7" l="1"/>
  <c r="M18" i="7"/>
  <c r="M19" i="7"/>
  <c r="M20" i="7"/>
  <c r="M21" i="7"/>
  <c r="M22" i="7"/>
  <c r="M24" i="7"/>
  <c r="M16" i="7"/>
  <c r="J15" i="6"/>
  <c r="J16" i="6"/>
  <c r="J20" i="6"/>
  <c r="J21" i="6"/>
  <c r="J17" i="6"/>
  <c r="J18" i="6"/>
  <c r="J14" i="6"/>
  <c r="J24" i="6"/>
  <c r="P15" i="6"/>
  <c r="P16" i="6"/>
  <c r="P20" i="6"/>
  <c r="P21" i="6"/>
  <c r="P17" i="6"/>
  <c r="P18" i="6"/>
  <c r="P14" i="6"/>
  <c r="N15" i="6"/>
  <c r="N16" i="6"/>
  <c r="N20" i="6"/>
  <c r="N21" i="6"/>
  <c r="N17" i="6"/>
  <c r="N18" i="6"/>
  <c r="N14" i="6"/>
  <c r="L15" i="6"/>
  <c r="L16" i="6"/>
  <c r="L20" i="6"/>
  <c r="L21" i="6"/>
  <c r="L17" i="6"/>
  <c r="L18" i="6"/>
  <c r="L14" i="6"/>
  <c r="L11" i="9"/>
  <c r="K19" i="9"/>
  <c r="L19" i="9" s="1"/>
  <c r="K11" i="9"/>
  <c r="K12" i="9"/>
  <c r="L12" i="9" s="1"/>
  <c r="K16" i="9"/>
  <c r="L16" i="9" s="1"/>
  <c r="K17" i="9"/>
  <c r="L17" i="9" s="1"/>
  <c r="K13" i="9"/>
  <c r="L13" i="9" s="1"/>
  <c r="K14" i="9"/>
  <c r="L14" i="9" s="1"/>
  <c r="K10" i="9"/>
  <c r="L10" i="9" s="1"/>
  <c r="BS13" i="7" l="1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 s="1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 s="1"/>
  <c r="O13" i="7"/>
  <c r="N13" i="7"/>
  <c r="AD12" i="7"/>
</calcChain>
</file>

<file path=xl/sharedStrings.xml><?xml version="1.0" encoding="utf-8"?>
<sst xmlns="http://schemas.openxmlformats.org/spreadsheetml/2006/main" count="328" uniqueCount="171">
  <si>
    <t>Số TT</t>
  </si>
  <si>
    <t>Danh mục dự án</t>
  </si>
  <si>
    <t>Ghi chú</t>
  </si>
  <si>
    <t>Tháng 9</t>
  </si>
  <si>
    <t>Mẫu biểu 02</t>
  </si>
  <si>
    <t>TỔNG SỐ</t>
  </si>
  <si>
    <t>Đơn vị: triệu đồng</t>
  </si>
  <si>
    <t>Từ 01/01/2021 đến ngày 30/9/2021</t>
  </si>
  <si>
    <t>Trong đó: giải ngân tháng 9 (từ 01/09/2021-30/9/2021)</t>
  </si>
  <si>
    <t>Đề xuất, kiến nghị</t>
  </si>
  <si>
    <t>Khó khăn vướng mắc</t>
  </si>
  <si>
    <t>ĐVT: Triệu đồng</t>
  </si>
  <si>
    <t>Địa điểm xây dựng</t>
  </si>
  <si>
    <t>Năng lực
thiết kế</t>
  </si>
  <si>
    <t xml:space="preserve">Th. gian
KC-HT </t>
  </si>
  <si>
    <t>Quyết định
đầu tư</t>
  </si>
  <si>
    <t>Tổng giá trị dự toán được duyệt</t>
  </si>
  <si>
    <t>Vốn bố trí đến nay</t>
  </si>
  <si>
    <t>Tình hình thực hiện</t>
  </si>
  <si>
    <t>Dự kiến kế hoạch đầu tư</t>
  </si>
  <si>
    <t>KẾ HOẠCH VỐN ĐẦU TƯ NĂM 2011</t>
  </si>
  <si>
    <t>T.hiện đến 31/12/2012</t>
  </si>
  <si>
    <t>KẾ HOẠCH VỐN ĐẦU TƯ NĂM 2012</t>
  </si>
  <si>
    <t>KH 3 năm 2013-2015</t>
  </si>
  <si>
    <t>KH năm 2013</t>
  </si>
  <si>
    <t>Số QĐ; ngày, tháng, năm</t>
  </si>
  <si>
    <t>Tổng mức đầu tư</t>
  </si>
  <si>
    <t>Tổng số</t>
  </si>
  <si>
    <t>Tổng số(tất cả các nguồn vốn)</t>
  </si>
  <si>
    <t>Tr. đó: NSTW</t>
  </si>
  <si>
    <t>KLTH đến 30/6/2012</t>
  </si>
  <si>
    <t>Giải ngân đến 15/6/2012</t>
  </si>
  <si>
    <t>Chủ đầu tư</t>
  </si>
  <si>
    <t>số QĐ</t>
  </si>
  <si>
    <t>ngày ký</t>
  </si>
  <si>
    <t>Cơ cấu vốn đầu tư</t>
  </si>
  <si>
    <t>Vay TM</t>
  </si>
  <si>
    <t>Viện trợ</t>
  </si>
  <si>
    <t>theo dõi</t>
  </si>
  <si>
    <t>Quyết định điều chỉnh</t>
  </si>
  <si>
    <t>Cơ quan quyết định</t>
  </si>
  <si>
    <t>Nhóm dự án</t>
  </si>
  <si>
    <t>Phòng thu lý</t>
  </si>
  <si>
    <t>Nhu cầu điều chỉnh kế hoạch vốn (số tăng/giảm)</t>
  </si>
  <si>
    <t>Nhu cầu bổ sung</t>
  </si>
  <si>
    <t>Nhu cầu điều chuyển</t>
  </si>
  <si>
    <t>Giải trình lý do tăng/giảm</t>
  </si>
  <si>
    <t>TT</t>
  </si>
  <si>
    <t>Kèm theo Công văn số           /UBND-XD ngày     tháng    năm 2021 của Ủy ban nhân dân tỉnh</t>
  </si>
  <si>
    <t>Giải ngân KH2022 từ ngày 01/01/2022 đến thời điểm báo cáo</t>
  </si>
  <si>
    <t>BIỂU ĐĂNG KÝ GIẢI NGÂN KẾ HOẠCH VỐN ĐẦU TƯ CÔNG NĂM 2022</t>
  </si>
  <si>
    <t>Tháng 1/2023</t>
  </si>
  <si>
    <t>Tháng 10/2022</t>
  </si>
  <si>
    <t>Tháng 09/2022</t>
  </si>
  <si>
    <t>cam kết giải ngân theo từng tháng đăng ký</t>
  </si>
  <si>
    <t>Cam kết giải ngân Kế hoạch vốn tại Kho Bạc NN  đến 31/1/2023</t>
  </si>
  <si>
    <t>Từ 01/09/2022 đến ngày 30/09/2022</t>
  </si>
  <si>
    <t>Trong đó: giải ngân tháng 09 (từ 01/09/2022-30/09/2022)</t>
  </si>
  <si>
    <t>Từ 01/09/2022 đến ngày 31/10/2022</t>
  </si>
  <si>
    <t>Trong đó: giải ngân tháng 10 (từ 01/10/2022-31/10/2022)</t>
  </si>
  <si>
    <t>Từ 01/09/2022 đến ngày 31/1/2023</t>
  </si>
  <si>
    <t>Trong đó: giải ngân tháng 1/2023 (từ 01/1/2023-31/1/2023)</t>
  </si>
  <si>
    <t>A.</t>
  </si>
  <si>
    <t>Kế hoạch vốn năm 2022 được giao</t>
  </si>
  <si>
    <t>B.</t>
  </si>
  <si>
    <t>Chương trình MTQG Giảm nghèo bền vững (phân khai như mục A)</t>
  </si>
  <si>
    <t>C.</t>
  </si>
  <si>
    <r>
      <t xml:space="preserve">CTMTQG PTKTXH vùng ĐBDT TS và MN </t>
    </r>
    <r>
      <rPr>
        <b/>
        <i/>
        <sz val="18"/>
        <rFont val="Times New Roman"/>
        <family val="1"/>
      </rPr>
      <t>(phân khai như mục A)</t>
    </r>
  </si>
  <si>
    <t>CÁC CHƯƠNG TRÌNH MỤC TIÊU QUỐC GIA NĂM 2022</t>
  </si>
  <si>
    <t>Chương trình MTQG XD Nông thôn mới</t>
  </si>
  <si>
    <t>Trong đó</t>
  </si>
  <si>
    <t>Vốn TW</t>
  </si>
  <si>
    <t>Vốn NS tỉnh</t>
  </si>
  <si>
    <t>Vốn NS huyện, xã, vốn khác</t>
  </si>
  <si>
    <t xml:space="preserve"> </t>
  </si>
  <si>
    <r>
      <t xml:space="preserve">CTMTQG PTKTXH vùng ĐBDT TS và MN </t>
    </r>
    <r>
      <rPr>
        <b/>
        <i/>
        <sz val="14"/>
        <rFont val="Times New Roman"/>
        <family val="1"/>
      </rPr>
      <t>(phân khai như mục A)</t>
    </r>
  </si>
  <si>
    <r>
      <t xml:space="preserve">Chương trình MTQG Giảm nghèo bền vững </t>
    </r>
    <r>
      <rPr>
        <b/>
        <i/>
        <sz val="14"/>
        <rFont val="Times New Roman"/>
        <family val="1"/>
      </rPr>
      <t>(phân khai như mục A)</t>
    </r>
  </si>
  <si>
    <t>BÁC CÁO THỰC HIỆN KẾ HOẠCH VỐN ĐẦU TƯ PHÁT TRIỂN NĂM 2022</t>
  </si>
  <si>
    <t xml:space="preserve">CÁC CHƯƠNG TRÌNH MỤC TIÊU QUỐC GIA </t>
  </si>
  <si>
    <t>Mẫu biểu 03</t>
  </si>
  <si>
    <t>Stt</t>
  </si>
  <si>
    <t xml:space="preserve">Danh mục dự án </t>
  </si>
  <si>
    <t>Lập, thẩm định và phê duyệt dự án</t>
  </si>
  <si>
    <t>Lập, thẩm định và phê duyệt KHLCNT</t>
  </si>
  <si>
    <t>Lập, thẩm định và phê duyệt hồ sơ mời thầu</t>
  </si>
  <si>
    <t>Tổ chức lựa chọn nhà thầu</t>
  </si>
  <si>
    <t>Ký kết hợp đồng</t>
  </si>
  <si>
    <t>Khởi công xây dựng</t>
  </si>
  <si>
    <t>Giải phóng mặt bằng</t>
  </si>
  <si>
    <t>Lập, thẩm định và phê duyệt TKBVTC (đối với dự án thiết kế 2 bước)</t>
  </si>
  <si>
    <t xml:space="preserve">Nghiệm thu hoàn thành </t>
  </si>
  <si>
    <t>Quyết toán  dự án</t>
  </si>
  <si>
    <t>Lộ trình hoàn thành (dự kiến thời gian hoàn thành - ngày, tháng, năm)</t>
  </si>
  <si>
    <t>BIỂU ĐĂNG KÝ LỘ TRÌNH HOÀN THÀNH CÁC BƯỚC THỰC HIỆN DỰ ÁN</t>
  </si>
  <si>
    <t>Mẫu biểu 01</t>
  </si>
  <si>
    <t>Trường Mầm non Bình Điền. Hạng mục: Khu hiệu bộ</t>
  </si>
  <si>
    <t>Trường Tiểu học Bình Điền. Hạng mục: Khu hiệu bộ</t>
  </si>
  <si>
    <t>Nhà văn hóa xã Bình Thành</t>
  </si>
  <si>
    <t>Trường Mầm non Bình Thành. Hạng mục: Khu hiệu bộ</t>
  </si>
  <si>
    <t>Trường Tiểu học và THCS Lê Quang Bính. Hạng mục: Khu hiệu bộ và 02 phòng học</t>
  </si>
  <si>
    <t>Xây dựng chợ đầu mối Bình Điền</t>
  </si>
  <si>
    <t>Trường Tiểu học số 1 Hương Toàn. Hạng mục: Nhà 02 tầng 5 phòng học và 01 phòng bộ môn</t>
  </si>
  <si>
    <t>San lấp mặt bằng hạ tầng kỹ thuật khu dân cư thôn 5 - Bình Tiến</t>
  </si>
  <si>
    <t>Đã hoàn thành</t>
  </si>
  <si>
    <t>Không</t>
  </si>
  <si>
    <t>Tháng 11/2022</t>
  </si>
  <si>
    <t>Tháng 12/2022</t>
  </si>
  <si>
    <t>Từ 01/09/2022 đến ngày 30/11/2022</t>
  </si>
  <si>
    <t>Trong đó: giải ngân tháng 11 (từ 01/11/2022-30/11/2022)</t>
  </si>
  <si>
    <t>Từ 01/09/2022 đến ngày 31/12/2022</t>
  </si>
  <si>
    <t>Trong đó: giải ngân tháng 12 (từ 01/12/2022-31/12/2022)</t>
  </si>
  <si>
    <t>Xã Bình Tiến</t>
  </si>
  <si>
    <t>Xã Bình Thành</t>
  </si>
  <si>
    <t>Xã Hương Bình</t>
  </si>
  <si>
    <t>Xã Hương Toàn</t>
  </si>
  <si>
    <t>Khu hiệu bộ</t>
  </si>
  <si>
    <t>Khu hiệu bộ và 02 phòng học</t>
  </si>
  <si>
    <t>200 chỗ ngồi</t>
  </si>
  <si>
    <t>0,38 ha</t>
  </si>
  <si>
    <t>05 phòng học và phòng chức năng</t>
  </si>
  <si>
    <t>01 ha</t>
  </si>
  <si>
    <t>2022-2023</t>
  </si>
  <si>
    <t>1190/QĐ-UBND ngày 29/7/2022</t>
  </si>
  <si>
    <t>1200/QĐ-UBND ngày 29/7/2022</t>
  </si>
  <si>
    <t>1195/QĐ-UBND ngày 29/7/2022</t>
  </si>
  <si>
    <t>1193/QĐ-UBND ngày 29/7/2022</t>
  </si>
  <si>
    <t>1192/QĐ-UBND ngày 29/7/2022</t>
  </si>
  <si>
    <t>1194/QĐ-UBND ngày 29/7/2022</t>
  </si>
  <si>
    <t>Đơn vị:  UBND thị xã Hương Trà</t>
  </si>
  <si>
    <t xml:space="preserve">   Đơn vị: UBND thị xã Hương Trà</t>
  </si>
  <si>
    <t>Nâng cấp, sửa chữa tuyến đường thôn Bồ Hòn</t>
  </si>
  <si>
    <t>15/10/2022</t>
  </si>
  <si>
    <t>15/02/2023</t>
  </si>
  <si>
    <t>30/12/2022</t>
  </si>
  <si>
    <t>440m</t>
  </si>
  <si>
    <t>1191/QĐ-UBND ngày 29/7/2022</t>
  </si>
  <si>
    <t>I</t>
  </si>
  <si>
    <t>Các dự án được giao vốn tại Quyết định 2065/QĐ-UBND ngày 26/08/2022</t>
  </si>
  <si>
    <t>II</t>
  </si>
  <si>
    <t>Các dự án đề nghị giao sau theo tiến độ thực hiện</t>
  </si>
  <si>
    <t>Quy mô đầu tư</t>
  </si>
  <si>
    <t>PHỤ LỤC</t>
  </si>
  <si>
    <t>CTMTQG PTKTXH vùng ĐBDT TS và MN</t>
  </si>
  <si>
    <t>UBND xã Bình Thành</t>
  </si>
  <si>
    <t xml:space="preserve">Ban QLDA ĐTXD khu vực thị xã </t>
  </si>
  <si>
    <t>Trường MN Bình Thành</t>
  </si>
  <si>
    <t>Trường TH&amp;THCS Lê Quang Bính</t>
  </si>
  <si>
    <t xml:space="preserve"> Bình Thành</t>
  </si>
  <si>
    <t xml:space="preserve"> Khu hiệu bộ</t>
  </si>
  <si>
    <t>Hương Bình</t>
  </si>
  <si>
    <t xml:space="preserve">Khu hiệu bộ và 02 phòng học </t>
  </si>
  <si>
    <t>Nâng cấp, sửa chữa hệ thống cấp nước sinh hoạt thôn Bồ Hòn</t>
  </si>
  <si>
    <t>Bình Thành</t>
  </si>
  <si>
    <t>Đường giao thông thôn 5, xã Bình Tiến</t>
  </si>
  <si>
    <t>Bình Tiến</t>
  </si>
  <si>
    <t>UBND xã Bình Tiến</t>
  </si>
  <si>
    <t>Kế hoạch năm 2023 vốn NSTW</t>
  </si>
  <si>
    <t>(Kèm theo Tờ trình số 72/TTr-TCKH ngày 06/3/2022 của Phòng Tài chính - Kế hoạch)</t>
  </si>
  <si>
    <t>(Kèm theo Thông báo số         /TB-UBND ngày     /   /2023 của UBND thị xã Hương Trà)</t>
  </si>
  <si>
    <t>A</t>
  </si>
  <si>
    <t>B</t>
  </si>
  <si>
    <t xml:space="preserve">Các công trình/dự án đủ điều kiện giao kế hoạch vốn </t>
  </si>
  <si>
    <t xml:space="preserve">Các công trình/dự án chưa đủ điều kiện giao kế hoạch vốn </t>
  </si>
  <si>
    <t>Quyết định đầu tư</t>
  </si>
  <si>
    <t>Tr.đó: năm 2022 vốn NSTW</t>
  </si>
  <si>
    <t>Tr.đó: năm 2022 vốn NSĐP</t>
  </si>
  <si>
    <t>1476/QĐ-UBND ngày 30/9/2022</t>
  </si>
  <si>
    <t>1683/QĐ-UBND ngày 10/11/2022</t>
  </si>
  <si>
    <t>2023-2024</t>
  </si>
  <si>
    <t>San nền, nâng cấp tuyến đường dài 590m, hệ thống điện chiếu sáng 550m</t>
  </si>
  <si>
    <t>0,5km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</si>
</sst>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;@"/>
  </numFmts>
  <fonts count="22">
    <font>
      <sz val="12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.VnTime"/>
      <family val="2"/>
    </font>
    <font>
      <sz val="12"/>
      <name val="VNI-Times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6"/>
      <name val="Times New Roman"/>
      <family val="1"/>
    </font>
    <font>
      <b/>
      <sz val="11"/>
      <name val="VNtimes new roman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53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53"/>
      </right>
      <top/>
      <bottom style="thin">
        <color indexed="64"/>
      </bottom>
      <diagonal/>
    </border>
    <border>
      <left style="medium">
        <color indexed="5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3"/>
      </right>
      <top style="hair">
        <color indexed="64"/>
      </top>
      <bottom style="thin">
        <color indexed="64"/>
      </bottom>
      <diagonal/>
    </border>
    <border>
      <left style="medium">
        <color indexed="53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53"/>
      </right>
      <top style="medium">
        <color indexed="64"/>
      </top>
      <bottom style="thin">
        <color indexed="64"/>
      </bottom>
      <diagonal/>
    </border>
    <border>
      <left style="medium">
        <color indexed="53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3" xfId="0" quotePrefix="1" applyNumberFormat="1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quotePrefix="1" applyNumberFormat="1" applyFont="1" applyBorder="1" applyAlignment="1">
      <alignment horizontal="center" vertical="center" wrapText="1"/>
    </xf>
    <xf numFmtId="3" fontId="9" fillId="0" borderId="2" xfId="0" quotePrefix="1" applyNumberFormat="1" applyFont="1" applyBorder="1" applyAlignment="1">
      <alignment horizontal="center" vertical="center" wrapText="1"/>
    </xf>
    <xf numFmtId="0" fontId="9" fillId="0" borderId="16" xfId="0" quotePrefix="1" applyNumberFormat="1" applyFont="1" applyBorder="1" applyAlignment="1">
      <alignment horizontal="center" vertical="center" wrapText="1"/>
    </xf>
    <xf numFmtId="0" fontId="9" fillId="0" borderId="3" xfId="0" quotePrefix="1" applyNumberFormat="1" applyFont="1" applyBorder="1" applyAlignment="1">
      <alignment horizontal="center" vertical="center" wrapText="1"/>
    </xf>
    <xf numFmtId="0" fontId="9" fillId="0" borderId="4" xfId="0" quotePrefix="1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17" xfId="1" applyNumberFormat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0" fontId="10" fillId="0" borderId="20" xfId="1" applyNumberFormat="1" applyFont="1" applyBorder="1" applyAlignment="1">
      <alignment horizontal="center" vertical="center" wrapText="1"/>
    </xf>
    <xf numFmtId="0" fontId="10" fillId="0" borderId="21" xfId="1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17" xfId="1" applyNumberFormat="1" applyFont="1" applyBorder="1" applyAlignment="1">
      <alignment horizontal="center" vertical="center" wrapText="1"/>
    </xf>
    <xf numFmtId="0" fontId="9" fillId="0" borderId="20" xfId="1" applyNumberFormat="1" applyFont="1" applyBorder="1" applyAlignment="1">
      <alignment horizontal="center" vertical="center" wrapText="1"/>
    </xf>
    <xf numFmtId="0" fontId="9" fillId="0" borderId="21" xfId="1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 wrapText="1"/>
    </xf>
    <xf numFmtId="0" fontId="10" fillId="0" borderId="9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righ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" xfId="0" quotePrefix="1" applyNumberFormat="1" applyFont="1" applyBorder="1" applyAlignment="1">
      <alignment horizontal="center" vertical="center" wrapText="1"/>
    </xf>
    <xf numFmtId="3" fontId="9" fillId="0" borderId="2" xfId="0" quotePrefix="1" applyNumberFormat="1" applyFont="1" applyBorder="1" applyAlignment="1">
      <alignment horizontal="right" vertical="center" wrapText="1"/>
    </xf>
    <xf numFmtId="0" fontId="9" fillId="0" borderId="4" xfId="0" quotePrefix="1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9" fillId="0" borderId="7" xfId="0" applyNumberFormat="1" applyFont="1" applyBorder="1" applyAlignment="1">
      <alignment horizontal="lef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top" wrapText="1"/>
    </xf>
    <xf numFmtId="3" fontId="9" fillId="0" borderId="5" xfId="1" applyNumberFormat="1" applyFont="1" applyBorder="1" applyAlignment="1">
      <alignment horizontal="right" vertical="top" wrapText="1"/>
    </xf>
    <xf numFmtId="3" fontId="9" fillId="0" borderId="5" xfId="1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top" wrapText="1"/>
    </xf>
    <xf numFmtId="3" fontId="9" fillId="0" borderId="5" xfId="1" applyNumberFormat="1" applyFont="1" applyBorder="1" applyAlignment="1">
      <alignment horizontal="left" vertical="top" wrapText="1"/>
    </xf>
    <xf numFmtId="0" fontId="10" fillId="0" borderId="8" xfId="0" applyNumberFormat="1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right" vertical="top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9" fillId="0" borderId="33" xfId="0" quotePrefix="1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left" vertical="top" wrapText="1"/>
    </xf>
    <xf numFmtId="3" fontId="6" fillId="0" borderId="49" xfId="0" quotePrefix="1" applyNumberFormat="1" applyFont="1" applyBorder="1" applyAlignment="1">
      <alignment horizontal="center" vertical="top" wrapText="1"/>
    </xf>
    <xf numFmtId="0" fontId="16" fillId="0" borderId="1" xfId="0" quotePrefix="1" applyFont="1" applyBorder="1" applyAlignment="1">
      <alignment horizontal="center" vertical="top" wrapText="1"/>
    </xf>
    <xf numFmtId="0" fontId="16" fillId="0" borderId="12" xfId="0" quotePrefix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14" fontId="18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9" fontId="7" fillId="0" borderId="11" xfId="1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33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5" xfId="0" quotePrefix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5" xfId="0" quotePrefix="1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5" xfId="0" quotePrefix="1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3" xfId="0" quotePrefix="1" applyFont="1" applyBorder="1" applyAlignment="1">
      <alignment horizontal="center" vertical="top" wrapText="1"/>
    </xf>
    <xf numFmtId="0" fontId="6" fillId="0" borderId="53" xfId="0" applyFont="1" applyBorder="1" applyAlignment="1">
      <alignment vertical="top" wrapText="1"/>
    </xf>
    <xf numFmtId="3" fontId="6" fillId="0" borderId="54" xfId="0" quotePrefix="1" applyNumberFormat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top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top" wrapText="1"/>
    </xf>
    <xf numFmtId="3" fontId="7" fillId="0" borderId="55" xfId="0" applyNumberFormat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center" vertical="center" wrapText="1"/>
    </xf>
    <xf numFmtId="9" fontId="7" fillId="0" borderId="55" xfId="10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7" fillId="0" borderId="13" xfId="0" quotePrefix="1" applyFont="1" applyBorder="1" applyAlignment="1">
      <alignment horizontal="center" vertical="center" wrapText="1"/>
    </xf>
    <xf numFmtId="0" fontId="7" fillId="0" borderId="27" xfId="0" quotePrefix="1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3" fontId="7" fillId="0" borderId="56" xfId="0" applyNumberFormat="1" applyFont="1" applyBorder="1" applyAlignment="1">
      <alignment horizontal="right" vertical="center" wrapText="1"/>
    </xf>
    <xf numFmtId="9" fontId="7" fillId="0" borderId="56" xfId="1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3" fontId="6" fillId="0" borderId="49" xfId="0" quotePrefix="1" applyNumberFormat="1" applyFont="1" applyBorder="1" applyAlignment="1">
      <alignment horizontal="right" vertical="center" wrapText="1"/>
    </xf>
    <xf numFmtId="3" fontId="6" fillId="0" borderId="3" xfId="0" quotePrefix="1" applyNumberFormat="1" applyFont="1" applyBorder="1" applyAlignment="1">
      <alignment horizontal="right" vertical="top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8" xfId="0" applyNumberFormat="1" applyFont="1" applyBorder="1" applyAlignment="1">
      <alignment horizontal="center" vertical="center" wrapText="1"/>
    </xf>
    <xf numFmtId="3" fontId="12" fillId="0" borderId="47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36" xfId="1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 wrapText="1"/>
    </xf>
    <xf numFmtId="0" fontId="9" fillId="0" borderId="0" xfId="6" applyFont="1" applyFill="1" applyAlignment="1">
      <alignment horizontal="left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0" xfId="6" applyFont="1" applyFill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6" applyFont="1" applyFill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2" fillId="0" borderId="57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12" fillId="0" borderId="59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3" fontId="12" fillId="0" borderId="53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left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21" fillId="0" borderId="5" xfId="0" applyNumberFormat="1" applyFont="1" applyBorder="1" applyAlignment="1">
      <alignment horizontal="right" vertical="center" wrapText="1"/>
    </xf>
    <xf numFmtId="0" fontId="12" fillId="0" borderId="5" xfId="0" applyNumberFormat="1" applyFont="1" applyBorder="1" applyAlignment="1">
      <alignment horizontal="left" vertical="top" wrapText="1"/>
    </xf>
    <xf numFmtId="0" fontId="20" fillId="0" borderId="5" xfId="0" quotePrefix="1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5" xfId="0" quotePrefix="1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5" xfId="1" applyNumberFormat="1" applyFont="1" applyBorder="1" applyAlignment="1">
      <alignment horizontal="center" vertical="center" wrapText="1"/>
    </xf>
    <xf numFmtId="3" fontId="20" fillId="0" borderId="17" xfId="1" applyNumberFormat="1" applyFont="1" applyBorder="1" applyAlignment="1">
      <alignment horizontal="center" vertical="center" wrapText="1"/>
    </xf>
    <xf numFmtId="3" fontId="20" fillId="0" borderId="5" xfId="1" applyNumberFormat="1" applyFont="1" applyFill="1" applyBorder="1" applyAlignment="1">
      <alignment horizontal="center" vertical="center" wrapText="1"/>
    </xf>
    <xf numFmtId="49" fontId="20" fillId="0" borderId="5" xfId="1" applyNumberFormat="1" applyFont="1" applyBorder="1" applyAlignment="1">
      <alignment horizontal="center" vertical="center" wrapText="1"/>
    </xf>
    <xf numFmtId="0" fontId="20" fillId="0" borderId="5" xfId="0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5" xfId="0" quotePrefix="1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7" xfId="1" applyNumberFormat="1" applyFont="1" applyFill="1" applyBorder="1" applyAlignment="1">
      <alignment horizontal="center" vertical="center" wrapText="1"/>
    </xf>
    <xf numFmtId="0" fontId="12" fillId="0" borderId="13" xfId="0" quotePrefix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3" fontId="12" fillId="0" borderId="17" xfId="1" applyNumberFormat="1" applyFont="1" applyFill="1" applyBorder="1" applyAlignment="1">
      <alignment horizontal="center" vertical="center" wrapText="1"/>
    </xf>
    <xf numFmtId="3" fontId="12" fillId="0" borderId="5" xfId="1" applyNumberFormat="1" applyFont="1" applyFill="1" applyBorder="1" applyAlignment="1">
      <alignment horizontal="center" vertical="center" wrapText="1"/>
    </xf>
    <xf numFmtId="3" fontId="20" fillId="0" borderId="6" xfId="1" applyNumberFormat="1" applyFont="1" applyBorder="1" applyAlignment="1">
      <alignment horizontal="center" vertical="center" wrapText="1"/>
    </xf>
    <xf numFmtId="0" fontId="20" fillId="0" borderId="5" xfId="0" quotePrefix="1" applyNumberFormat="1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top" wrapText="1"/>
    </xf>
    <xf numFmtId="0" fontId="20" fillId="0" borderId="56" xfId="0" applyNumberFormat="1" applyFont="1" applyBorder="1" applyAlignment="1">
      <alignment horizontal="right" vertical="top" wrapText="1"/>
    </xf>
    <xf numFmtId="0" fontId="20" fillId="0" borderId="28" xfId="0" applyNumberFormat="1" applyFont="1" applyBorder="1" applyAlignment="1">
      <alignment horizontal="right" vertical="top" wrapText="1"/>
    </xf>
    <xf numFmtId="0" fontId="20" fillId="0" borderId="29" xfId="0" applyNumberFormat="1" applyFont="1" applyBorder="1" applyAlignment="1">
      <alignment horizontal="right" vertical="top" wrapText="1"/>
    </xf>
    <xf numFmtId="3" fontId="20" fillId="0" borderId="29" xfId="1" applyNumberFormat="1" applyFont="1" applyFill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left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</cellXfs>
  <cellStyles count="11">
    <cellStyle name="Comma" xfId="1" builtinId="3"/>
    <cellStyle name="Comma 10" xfId="2"/>
    <cellStyle name="Comma 2" xfId="3"/>
    <cellStyle name="Normal" xfId="0" builtinId="0"/>
    <cellStyle name="Normal 2" xfId="4"/>
    <cellStyle name="Normal 2 10" xfId="5"/>
    <cellStyle name="Normal 3" xfId="6"/>
    <cellStyle name="Normal 4" xfId="7"/>
    <cellStyle name="Normal 8_Bo sung trung han va CBDT 2018(lan 2)" xfId="8"/>
    <cellStyle name="Percent" xfId="10" builtinId="5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9\d\Phuong%20Lan22-10\Tong%20muc%20Dau%20tu\TD%20Song%20con%202\TD%20song%20con%202%20sua\De%20cuongKS\My%20Documents\Trung\trung\TRUNG2\KHE-TRE\M3%20be%20t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d\Program%20Files\DATA\khh\LOWLI\A-TUAN\khh\sua\biphuoc\tach-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9\d\Phuong%20Lan22-10\Tong%20muc%20Dau%20tu\TD%20Song%20con%202\TD%20song%20con%202%20sua\De%20cuongKS\BCNCKT\B_Can\Ba_b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gpt\Daclak\469\DT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LUUTAM\VBAO\BookJHFGJGXBGCCNCVCCVVCVCC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-THVLNC"/>
      <sheetName val="CT _THVLNC"/>
      <sheetName val="TTDZ22"/>
      <sheetName val="Du_lieu"/>
      <sheetName val="XL4Poppy"/>
      <sheetName val="M3 be tong"/>
      <sheetName val="DATA"/>
      <sheetName val="#REF"/>
      <sheetName val="CT_-THVLNC"/>
      <sheetName val="CT__THVLNC"/>
      <sheetName val="M3_be_tong"/>
      <sheetName val="CT_-THVLNC1"/>
      <sheetName val="CT__THVLNC1"/>
      <sheetName val="M3_be_tong1"/>
      <sheetName val="Xuly 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  <sheetName val="dongia _2_"/>
      <sheetName val="SILICATE"/>
      <sheetName val="THPDMoi  (2)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XL4Poppy"/>
      <sheetName val="REGION"/>
      <sheetName val="OFFGRID"/>
      <sheetName val="SL"/>
      <sheetName val="CT -THVLNC"/>
      <sheetName val="SILICATE"/>
      <sheetName val="dongia (2)"/>
      <sheetName val="solieu"/>
      <sheetName val="#REF"/>
      <sheetName val="gvl"/>
      <sheetName val="Sheet2"/>
      <sheetName val="EIRR&gt;1&lt;1"/>
      <sheetName val="EIRR&gt; 2"/>
      <sheetName val="EIRR&lt;2"/>
      <sheetName val="Cp&gt;10-Ln&lt;10"/>
      <sheetName val="Ln&lt;20"/>
      <sheetName val="CT_-THVLNC"/>
      <sheetName val="CT_-THVLNC1"/>
      <sheetName val="Bang chiet tinh 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9">
          <cell r="C9" t="b">
            <v>1</v>
          </cell>
        </row>
        <row r="15">
          <cell r="A15" t="b">
            <v>1</v>
          </cell>
        </row>
        <row r="27">
          <cell r="C27" t="e">
            <v>#N/A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 refreshError="1">
        <row r="31">
          <cell r="C31" t="b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  <sheetName val="MTP"/>
      <sheetName val="khongin"/>
      <sheetName val="CHITIET VL-NC-TT1p"/>
      <sheetName val="TONGKE3p"/>
      <sheetName val="dg-VTu"/>
      <sheetName val="CHITIET VL-NC-TT -1p"/>
      <sheetName val="PNT-QUOT-#3"/>
      <sheetName val="COAT&amp;WRAP-QIOT-#3"/>
      <sheetName val="XL4Poppy"/>
      <sheetName val="dongia (2)"/>
      <sheetName val="CT Thang Mo"/>
      <sheetName val="CT  PL"/>
      <sheetName val="B-B"/>
      <sheetName val="CHITIET VL-NC"/>
      <sheetName val="DON GIA"/>
      <sheetName val="Sheet1"/>
      <sheetName val="DN"/>
      <sheetName val="VP"/>
      <sheetName val="KD"/>
      <sheetName val="DD"/>
      <sheetName val="CT"/>
      <sheetName val="PX"/>
      <sheetName val="GR"/>
      <sheetName val="00000000"/>
      <sheetName val="DS CHU Phuc"/>
      <sheetName val="DS THI AT"/>
      <sheetName val="Bien Ban"/>
      <sheetName val="Sheet2"/>
      <sheetName val="Tổng kê"/>
      <sheetName val="Quantity"/>
      <sheetName val="Dgia vat tu"/>
      <sheetName val="Don gia_III"/>
      <sheetName val="CaMay"/>
      <sheetName val="DGiaTN"/>
      <sheetName val="DGiaT"/>
      <sheetName val="TT"/>
      <sheetName val="MTP1"/>
      <sheetName val="MTO REV.2(ARMOR)"/>
      <sheetName val="MeKong - Penetration"/>
      <sheetName val="Dist. Perform - Ctns.sales in "/>
      <sheetName val="Dist. Perform - Value.sales in"/>
      <sheetName val="Dist. Perform - Value.sales Out"/>
      <sheetName val="Head Count"/>
      <sheetName val="Sales Result For Month"/>
      <sheetName val="BC Ton Kho New"/>
      <sheetName val="BC Cua GSBH New"/>
      <sheetName val="10000000"/>
      <sheetName val="DTKLg"/>
      <sheetName val="VL"/>
      <sheetName val="PTVTu"/>
      <sheetName val="THKP-Full"/>
      <sheetName val="KLg"/>
      <sheetName val="data"/>
      <sheetName val="ThongSo"/>
      <sheetName val="Chitiet"/>
      <sheetName val="Dongia"/>
      <sheetName val="Gia_GC_Satthep"/>
      <sheetName val="Ref"/>
      <sheetName val="ESTI."/>
      <sheetName val="DI-ESTI"/>
      <sheetName val="DS CHU Ph_x0001__x0000_"/>
      <sheetName val=""/>
      <sheetName val="Chuso"/>
      <sheetName val="Bhyt t1"/>
      <sheetName val="bieu_solieu"/>
      <sheetName val="PTTL"/>
      <sheetName val="CHITIET VL-NC-TT-3p"/>
      <sheetName val="DAMNEN KHONG HC"/>
      <sheetName val="dochat"/>
      <sheetName val="DAM NEN HC"/>
      <sheetName val="DS CHU Ph_x0001_?"/>
      <sheetName val=" "/>
      <sheetName val="DS CHU Ph_x0001__"/>
      <sheetName val="Names"/>
      <sheetName val="Rate &amp; Price"/>
      <sheetName val="Detailed Reporting"/>
      <sheetName val="MTO_REV_2(ARMOR)"/>
      <sheetName val="MeKong_-_Penetration"/>
      <sheetName val="Dist__Perform_-_Ctns_sales_in_"/>
      <sheetName val="Dist__Perform_-_Value_sales_in"/>
      <sheetName val="Dist__Perform_-_Value_sales_Out"/>
      <sheetName val="Head_Count"/>
      <sheetName val="Sales_Result_For_Month"/>
      <sheetName val="DS_CHU_Phuc"/>
      <sheetName val="DS_THI_AT"/>
      <sheetName val="Bien_Ban"/>
      <sheetName val="BC_Ton_Kho_New"/>
      <sheetName val="BC_Cua_GSBH_New"/>
      <sheetName val="CT_Thang_Mo"/>
      <sheetName val="DS_CHU_Ph"/>
      <sheetName val="dongia_(2)"/>
      <sheetName val="DAMNEN_KHONG_HC"/>
      <sheetName val="DAM_NEN_HC"/>
      <sheetName val="ESTI_"/>
      <sheetName val="DS_CHU_Ph?"/>
      <sheetName val="Rate_&amp;_Price"/>
      <sheetName val="vªÄ"/>
      <sheetName val="ZC³"/>
      <sheetName val="Øü"/>
      <sheetName val="PL_VÆQ"/>
      <sheetName val="PL_DUO_2Q"/>
      <sheetName val="Leave Statistic Report"/>
      <sheetName val="Database"/>
      <sheetName val="Leave_Statistic_Report"/>
      <sheetName val="—˜‰vˆ•ªˆÄ"/>
      <sheetName val="ŒˆŽZC³"/>
      <sheetName val="ŽØ“ü"/>
      <sheetName val="PL_VŽ–‹ÆQŒˆ"/>
      <sheetName val="PL_DUO_2QŒˆ"/>
      <sheetName val="���v������"/>
      <sheetName val="���Z�C��"/>
      <sheetName val="PL_�V�����Q��"/>
      <sheetName val="PL_DUO_2�Q��"/>
      <sheetName val="total"/>
      <sheetName val="global"/>
      <sheetName val="2001"/>
      <sheetName val="156nhap01"/>
      <sheetName val="CT00"/>
      <sheetName val="CT99"/>
      <sheetName val="CHUONG TRINH"/>
      <sheetName val="BAOGIATHANG"/>
      <sheetName val="vanchuyen TC"/>
      <sheetName val="1.0 Assumptions"/>
      <sheetName val="2.0 Financial Summary"/>
      <sheetName val="DS_CHU_Ph_"/>
      <sheetName val="VC"/>
      <sheetName val="gVL"/>
      <sheetName val="Sheet3"/>
      <sheetName val="GiaVL"/>
      <sheetName val="ND"/>
      <sheetName val="Cp&gt;10-Ln&lt;10"/>
      <sheetName val="Ln&lt;20"/>
      <sheetName val="EIRR&gt;1&lt;1"/>
      <sheetName val="EIRR&gt; 2"/>
      <sheetName val="EIRR&lt;2"/>
      <sheetName val="DS CHU Ph_x0001_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PT ksat"/>
      <sheetName val="LUONG KS"/>
      <sheetName val="May"/>
      <sheetName val="heso"/>
      <sheetName val="V-M(Bdinh)"/>
      <sheetName val="갑지"/>
      <sheetName val="6823_PS_17002"/>
      <sheetName val="PU_ITALY_2"/>
      <sheetName val="PTDG"/>
      <sheetName val="THDT"/>
      <sheetName val="VAT LIEU"/>
      <sheetName val="DTCT"/>
      <sheetName val="XD4Poppy"/>
      <sheetName val="SILICATE"/>
      <sheetName val="gVL"/>
      <sheetName val="Chi tiết Goc -AB"/>
      <sheetName val="ranh hong"/>
      <sheetName val="cot_xa"/>
      <sheetName val="giavl"/>
      <sheetName val="TT35"/>
      <sheetName val="MTO REV.2(ARMOR)"/>
      <sheetName val="??-BLDG"/>
      <sheetName val="DATA"/>
      <sheetName val="luong"/>
      <sheetName val="Equipment"/>
      <sheetName val="DT_THAU"/>
      <sheetName val="DGVL"/>
      <sheetName val="__-BLDG"/>
      <sheetName val="Sheet3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NhanCong"/>
      <sheetName val="Ts"/>
      <sheetName val="Sheet1"/>
      <sheetName val="A1.8 NhIII (1050k)"/>
      <sheetName val="Nhan cong nhom I"/>
      <sheetName val="Luong TT05"/>
      <sheetName val="10_VC đ. ngắn"/>
      <sheetName val="ND"/>
      <sheetName val="Luong A3"/>
      <sheetName val="Luong TT01"/>
      <sheetName val="NC"/>
      <sheetName val="san dao"/>
      <sheetName val="Ty le"/>
      <sheetName val="Bia"/>
      <sheetName val="MAIN GATE HOUSE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 CAN THO"/>
      <sheetName val="Don gia chi tiet"/>
      <sheetName val="Sheet1"/>
      <sheetName val="조명시설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VL"/>
      <sheetName val="Don_gia_chi_tiet"/>
      <sheetName val="PTDG"/>
      <sheetName val="PU_ITALY_2"/>
      <sheetName val="TH_DZ352"/>
      <sheetName val="Tro_giup2"/>
      <sheetName val="DON_GIA_CAN_THO2"/>
      <sheetName val="Commercial valu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402"/>
      <sheetName val="S-curve "/>
      <sheetName val="NC"/>
      <sheetName val="A1.CN"/>
      <sheetName val="TONG HOP VL-NC"/>
      <sheetName val="lam-moi"/>
      <sheetName val="HĐ ngoài"/>
      <sheetName val="DONVIBAN"/>
      <sheetName val="NGUON"/>
      <sheetName val="CTG"/>
      <sheetName val="dnc4"/>
      <sheetName val="갑지"/>
      <sheetName val="침하계"/>
      <sheetName val="BETON"/>
      <sheetName val="24-ACMV"/>
      <sheetName val="Du Toan"/>
      <sheetName val="DGTH"/>
      <sheetName val="dongia (2)"/>
      <sheetName val="Mall"/>
      <sheetName val="PROFILE"/>
      <sheetName val="Adix A"/>
      <sheetName val="dg67-1"/>
      <sheetName val="chiet tinh"/>
      <sheetName val="Don_gia"/>
      <sheetName val="DON_GIA_TRAM_(3)"/>
      <sheetName val="7606_DZ"/>
      <sheetName val="TONG_HOP_VL-NC_TT"/>
      <sheetName val="CHITIET_VL-NC-TT_-1p"/>
      <sheetName val="KPVC-BD_"/>
      <sheetName val="BANCO (2)"/>
      <sheetName val="MT DPin (2)"/>
      <sheetName val="May"/>
      <sheetName val="phuluc1"/>
      <sheetName val="So doi chieu LC"/>
      <sheetName val="CBKC-110"/>
      <sheetName val="Du_lieu"/>
      <sheetName val="project management"/>
      <sheetName val="EIRR&gt;1&lt;1"/>
      <sheetName val="EIRR&gt; 2"/>
      <sheetName val="EIRR&lt;2"/>
      <sheetName val="Cp&gt;10-Ln&lt;10"/>
      <sheetName val="Ln&lt;20"/>
      <sheetName val="TH_CNO"/>
      <sheetName val="NK_CHUNG"/>
      <sheetName val="DM 6061"/>
      <sheetName val="Gia"/>
      <sheetName val="dm366"/>
      <sheetName val="DG thep ma kem"/>
      <sheetName val="DM1776"/>
      <sheetName val="DM228"/>
      <sheetName val="DM4970"/>
      <sheetName val="Camay_DP"/>
      <sheetName val="Ng.hàng xà+bulong"/>
      <sheetName val="실행철강하도"/>
      <sheetName val="집계표"/>
      <sheetName val="7606-TBA"/>
      <sheetName val="7606-ĐZ"/>
      <sheetName val="DM 67"/>
      <sheetName val="chitimc"/>
      <sheetName val="giathanh1"/>
      <sheetName val="Titles"/>
      <sheetName val="Rates 2009"/>
      <sheetName val="SL"/>
      <sheetName val="Chenh lech vat tu"/>
      <sheetName val="366"/>
      <sheetName val="DG-VL"/>
      <sheetName val="PTDGCT"/>
      <sheetName val="TONG HOP T5 1998"/>
      <sheetName val="Đầu vào"/>
      <sheetName val="CT vat lieu"/>
      <sheetName val="vcdngan"/>
      <sheetName val="DG DZ"/>
      <sheetName val="DG TBA"/>
      <sheetName val="DGXD"/>
      <sheetName val="TBA"/>
      <sheetName val="4.PTDG"/>
      <sheetName val="Sheet2"/>
      <sheetName val="K95"/>
      <sheetName val="K98"/>
      <sheetName val="KPTH-T12"/>
      <sheetName val="Thamgia-T10"/>
      <sheetName val="Ts"/>
      <sheetName val="DM"/>
      <sheetName val="P"/>
      <sheetName val="MAIN GATE HOUSE"/>
      <sheetName val="Dulieu"/>
      <sheetName val="THVT"/>
      <sheetName val="CAT_5"/>
      <sheetName val="BQMP"/>
      <sheetName val="산근"/>
      <sheetName val="inter"/>
      <sheetName val="대비"/>
      <sheetName val="REINF."/>
      <sheetName val="SKETCH"/>
      <sheetName val="LOADS"/>
      <sheetName val="O20"/>
      <sheetName val="bt19"/>
      <sheetName val="Btr25"/>
      <sheetName val="Bang KL"/>
      <sheetName val="A1, May"/>
      <sheetName val="Máy"/>
      <sheetName val="Vat lieu"/>
      <sheetName val="????"/>
      <sheetName val="damgiua"/>
      <sheetName val="dgct"/>
      <sheetName val="CT-35"/>
      <sheetName val="CT-0.4KV"/>
      <sheetName val="Data Input"/>
      <sheetName val="SITE-E"/>
      <sheetName val="ALLOWANCE"/>
      <sheetName val="MH RATE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Keothep"/>
      <sheetName val="Re-bar"/>
      <sheetName val="DLDTLN"/>
      <sheetName val="차액보증"/>
      <sheetName val="Sheet3"/>
      <sheetName val="Config"/>
      <sheetName val="DMCP"/>
      <sheetName val="HS_TDT"/>
      <sheetName val="금융비용"/>
      <sheetName val="입찰안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EXTERNAL"/>
      <sheetName val="LaborPY"/>
      <sheetName val="LaborKH"/>
      <sheetName val="Equip "/>
      <sheetName val="Material"/>
      <sheetName val="WT-LIST"/>
      <sheetName val="Trạm biến áp"/>
      <sheetName val="Đơn Giá "/>
      <sheetName val="Diện tích"/>
      <sheetName val="1_Khái toán"/>
      <sheetName val="ironmongery"/>
      <sheetName val="Equipment"/>
      <sheetName val="DT_THAU"/>
      <sheetName val="말뚝지지력산정"/>
      <sheetName val="Chi tiet XD TBA"/>
      <sheetName val="Giá"/>
      <sheetName val="DM6061"/>
      <sheetName val="Luong2"/>
      <sheetName val="XD"/>
      <sheetName val="Cuongricc"/>
      <sheetName val="07Base Cost"/>
      <sheetName val="rate material"/>
      <sheetName val="KL Chi tiết Xây tô"/>
      <sheetName val="CANDOI"/>
      <sheetName val="MATK"/>
      <sheetName val="NHATKY"/>
      <sheetName val="DTOAN"/>
      <sheetName val="Xay lapduongR3"/>
      <sheetName val="BKBANRA"/>
      <sheetName val="BKMUAVAO"/>
      <sheetName val="Chi tiet KL"/>
      <sheetName val="Tổng hợp KL"/>
      <sheetName val="Barrem"/>
      <sheetName val="BM"/>
      <sheetName val="2.Chiet tinh"/>
      <sheetName val="Chi tiet"/>
      <sheetName val="DonGiaLD"/>
      <sheetName val="6787CWFASE2CASE2_00.xls"/>
      <sheetName val="T&amp;D"/>
      <sheetName val="list"/>
      <sheetName val="#REF!"/>
      <sheetName val="Gvlch"/>
      <sheetName val="____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dg7606"/>
      <sheetName val="DG1426"/>
      <sheetName val="KH-Q1,Q2,01"/>
      <sheetName val="CT1"/>
      <sheetName val="chiettinh"/>
      <sheetName val="Gia vat tu"/>
      <sheetName val="MTL$-INTER"/>
      <sheetName val="6PILE  (돌출)"/>
      <sheetName val="6MONTHS"/>
      <sheetName val="Bill 1_Quy dinh chung"/>
      <sheetName val="1.R18 BF"/>
      <sheetName val="A"/>
      <sheetName val="G"/>
      <sheetName val="F-B"/>
      <sheetName val="H-J"/>
      <sheetName val="6.External works-R18"/>
      <sheetName val="???S"/>
      <sheetName val="???"/>
      <sheetName val="??"/>
      <sheetName val="HÐ ngoài"/>
      <sheetName val="??????"/>
      <sheetName val="HÐ_ngoài"/>
      <sheetName val="DTXL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DGsuyrong"/>
      <sheetName val="PhanTichVua"/>
      <sheetName val="PhanTichVT"/>
      <sheetName val="KhoiluongDT"/>
      <sheetName val="DG7606DZ"/>
      <sheetName val="7606"/>
      <sheetName val="Income Statement"/>
      <sheetName val="Shareholders' Equity"/>
      <sheetName val="I-KAMAR"/>
      <sheetName val="DETAIL "/>
      <sheetName val="Phan khai KLuong"/>
      <sheetName val="Duphong"/>
      <sheetName val="CE(E)"/>
      <sheetName val="CE(M)"/>
      <sheetName val="Project Data"/>
      <sheetName val="負荷集計（断熱不燃）"/>
      <sheetName val="04 - XUONG DET B"/>
      <sheetName val="CTGX"/>
      <sheetName val="CTG-1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se"/>
      <sheetName val="DGG"/>
      <sheetName val="INDEX"/>
      <sheetName val="Area Cal"/>
      <sheetName val="PAGE 1"/>
      <sheetName val="GTTBA"/>
      <sheetName val="___S"/>
      <sheetName val="___"/>
      <sheetName val="__"/>
      <sheetName val="______"/>
      <sheetName val="Dlieu dau vao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project_management"/>
      <sheetName val="MAIN_GATE_HOUSE"/>
      <sheetName val="REINF_"/>
      <sheetName val="A1_CN"/>
      <sheetName val="Đầu_vào"/>
      <sheetName val="Du_toan"/>
      <sheetName val="MH_RATE"/>
      <sheetName val="Gia_vat_tu"/>
      <sheetName val="Income_Statement"/>
      <sheetName val="Shareholders'_Equity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DGLX"/>
      <sheetName val="DM 6060"/>
      <sheetName val="DTCTchung"/>
      <sheetName val="TK-TUBU"/>
      <sheetName val="DGIA"/>
      <sheetName val="TT"/>
      <sheetName val="DM_4970"/>
      <sheetName val="DM7606"/>
      <sheetName val="XDM22"/>
      <sheetName val="Standardwerte"/>
      <sheetName val="INFO"/>
      <sheetName val="Summary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Duc_bk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갑지1"/>
      <sheetName val="LEGEND"/>
      <sheetName val="gia cong tac"/>
      <sheetName val="Measure 1306"/>
      <sheetName val="0"/>
      <sheetName val="DTXD"/>
      <sheetName val="Door and Window"/>
      <sheetName val="Bang_KL"/>
      <sheetName val="Lcau_-_Lxuc"/>
      <sheetName val="PRI-LS"/>
      <sheetName val="NKC6"/>
      <sheetName val="Cước VC + ĐM CP Tư vấn"/>
      <sheetName val="Hệ số"/>
      <sheetName val="GV1-D13 (Casement door)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NVL"/>
      <sheetName val="Note"/>
      <sheetName val="DLdauvao"/>
      <sheetName val="CẤP THOÁT NƯỚC"/>
      <sheetName val="TH MTC"/>
      <sheetName val="TH N.Cong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Sheet4"/>
      <sheetName val="Supplier"/>
      <sheetName val=" Bill.5-Earthing.2 - Add Works"/>
      <sheetName val="bridge # 1"/>
      <sheetName val="DK"/>
      <sheetName val="Isolasi Luar Dalam"/>
      <sheetName val="Isolasi Luar"/>
      <sheetName val="TK-COL"/>
      <sheetName val="02_Dulieu_Cua"/>
      <sheetName val="HMCV"/>
      <sheetName val="CauKien"/>
      <sheetName val="KL san lap"/>
      <sheetName val="Chenh lech ca may"/>
      <sheetName val="TLg CN&amp;Laixe"/>
      <sheetName val="TLg CN&amp;Laixe (2)"/>
      <sheetName val="TLg Laitau"/>
      <sheetName val="TLg Laitau (2)"/>
      <sheetName val="Bang 3_Chi tiet phan Dz"/>
      <sheetName val="KHOI LUONG"/>
      <sheetName val="Setting"/>
      <sheetName val="Settings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PS-Labour_M"/>
      <sheetName val="BẢNG KHỐI LƯỢNG TỔNG HỢP"/>
      <sheetName val="VND"/>
      <sheetName val="Buy vs. Lease Car"/>
      <sheetName val="Hardware"/>
      <sheetName val="HWW"/>
      <sheetName val="TH_CPTB"/>
      <sheetName val="CP Khac cuoc VC"/>
      <sheetName val="新规"/>
      <sheetName val="Code"/>
      <sheetName val="Budget Code"/>
      <sheetName val="Master"/>
      <sheetName val="CTKL KTX HT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Bill_1_Quy_dinh_chung"/>
      <sheetName val="1_R18_B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CQ29"/>
  <sheetViews>
    <sheetView zoomScale="90" zoomScaleNormal="90" zoomScaleSheetLayoutView="70" workbookViewId="0">
      <selection sqref="A1:XFD1048576"/>
    </sheetView>
  </sheetViews>
  <sheetFormatPr defaultColWidth="9" defaultRowHeight="15.75"/>
  <cols>
    <col min="1" max="1" width="3.77734375" style="18" customWidth="1"/>
    <col min="2" max="2" width="50.109375" style="51" customWidth="1"/>
    <col min="3" max="3" width="8.88671875" style="18" customWidth="1"/>
    <col min="4" max="4" width="12.109375" style="18" customWidth="1"/>
    <col min="5" max="5" width="8.77734375" style="18" customWidth="1"/>
    <col min="6" max="6" width="10" style="18" customWidth="1"/>
    <col min="7" max="7" width="8.21875" style="52" customWidth="1"/>
    <col min="8" max="9" width="8.77734375" style="52" customWidth="1"/>
    <col min="10" max="12" width="8.6640625" style="18" customWidth="1"/>
    <col min="13" max="13" width="9.44140625" style="18" customWidth="1"/>
    <col min="14" max="14" width="8.6640625" style="18" hidden="1" customWidth="1"/>
    <col min="15" max="15" width="10.6640625" style="18" hidden="1" customWidth="1"/>
    <col min="16" max="16" width="7.88671875" style="18" hidden="1" customWidth="1"/>
    <col min="17" max="18" width="0" style="18" hidden="1" customWidth="1"/>
    <col min="19" max="19" width="6.6640625" style="18" hidden="1" customWidth="1"/>
    <col min="20" max="22" width="9.21875" style="18" customWidth="1"/>
    <col min="23" max="23" width="12" style="18" customWidth="1"/>
    <col min="24" max="25" width="9.6640625" style="18" hidden="1" customWidth="1"/>
    <col min="26" max="26" width="14.6640625" style="18" hidden="1" customWidth="1"/>
    <col min="27" max="27" width="16" style="51" customWidth="1"/>
    <col min="28" max="28" width="8.21875" style="18" hidden="1" customWidth="1"/>
    <col min="29" max="29" width="8.109375" style="18" hidden="1" customWidth="1"/>
    <col min="30" max="30" width="8.6640625" style="18" hidden="1" customWidth="1"/>
    <col min="31" max="31" width="8.88671875" style="18" hidden="1" customWidth="1"/>
    <col min="32" max="40" width="8.109375" style="18" hidden="1" customWidth="1"/>
    <col min="41" max="41" width="9.6640625" style="18" hidden="1" customWidth="1"/>
    <col min="42" max="42" width="8.88671875" style="18" hidden="1" customWidth="1"/>
    <col min="43" max="43" width="9.109375" style="18" hidden="1" customWidth="1"/>
    <col min="44" max="44" width="8.6640625" style="18" hidden="1" customWidth="1"/>
    <col min="45" max="46" width="8.109375" style="18" hidden="1" customWidth="1"/>
    <col min="47" max="47" width="8.88671875" style="18" hidden="1" customWidth="1"/>
    <col min="48" max="48" width="8.109375" style="18" hidden="1" customWidth="1"/>
    <col min="49" max="49" width="10.77734375" style="18" hidden="1" customWidth="1"/>
    <col min="50" max="50" width="9.88671875" style="18" hidden="1" customWidth="1"/>
    <col min="51" max="51" width="9.6640625" style="18" hidden="1" customWidth="1"/>
    <col min="52" max="64" width="8.109375" style="18" hidden="1" customWidth="1"/>
    <col min="65" max="65" width="0" style="18" hidden="1" customWidth="1"/>
    <col min="66" max="66" width="9.44140625" style="18" hidden="1" customWidth="1"/>
    <col min="67" max="67" width="0" style="18" hidden="1" customWidth="1"/>
    <col min="68" max="69" width="8.109375" style="18" hidden="1" customWidth="1"/>
    <col min="70" max="70" width="9.109375" style="18" hidden="1" customWidth="1"/>
    <col min="71" max="71" width="8.109375" style="18" hidden="1" customWidth="1"/>
    <col min="72" max="72" width="22.44140625" style="18" hidden="1" customWidth="1"/>
    <col min="73" max="73" width="54.77734375" style="18" hidden="1" customWidth="1"/>
    <col min="74" max="74" width="13.44140625" style="18" hidden="1" customWidth="1"/>
    <col min="75" max="75" width="12.21875" style="18" hidden="1" customWidth="1"/>
    <col min="76" max="76" width="80.6640625" style="18" hidden="1" customWidth="1"/>
    <col min="77" max="77" width="12" style="18" hidden="1" customWidth="1"/>
    <col min="78" max="78" width="10.88671875" style="18" hidden="1" customWidth="1"/>
    <col min="79" max="79" width="0" style="18" hidden="1" customWidth="1"/>
    <col min="80" max="80" width="67" style="18" hidden="1" customWidth="1"/>
    <col min="81" max="81" width="29.6640625" style="18" hidden="1" customWidth="1"/>
    <col min="82" max="82" width="0" style="18" hidden="1" customWidth="1"/>
    <col min="83" max="83" width="10.88671875" style="18" hidden="1" customWidth="1"/>
    <col min="84" max="92" width="0" style="18" hidden="1" customWidth="1"/>
    <col min="93" max="93" width="3.21875" style="18" customWidth="1"/>
    <col min="94" max="94" width="5" style="18" customWidth="1"/>
    <col min="95" max="95" width="80.77734375" style="18" customWidth="1"/>
    <col min="96" max="101" width="9" style="18"/>
    <col min="102" max="102" width="41.44140625" style="18" customWidth="1"/>
    <col min="103" max="16384" width="9" style="18"/>
  </cols>
  <sheetData>
    <row r="1" spans="1:83">
      <c r="B1" s="194" t="s">
        <v>79</v>
      </c>
      <c r="C1" s="194"/>
    </row>
    <row r="2" spans="1:83" s="71" customFormat="1" ht="20.25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83" s="71" customFormat="1" ht="20.25">
      <c r="A3" s="169" t="s">
        <v>78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83" s="71" customFormat="1" ht="20.25" hidden="1" customHeight="1">
      <c r="A4" s="169" t="s">
        <v>48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83" s="71" customFormat="1" ht="20.25">
      <c r="A5" s="169" t="s">
        <v>128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83" ht="16.5" thickBot="1">
      <c r="A6" s="20"/>
      <c r="B6" s="53"/>
      <c r="C6" s="20"/>
      <c r="D6" s="20"/>
      <c r="E6" s="20"/>
      <c r="F6" s="21"/>
      <c r="G6" s="172" t="s">
        <v>11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83" s="72" customFormat="1" ht="18.75" customHeight="1">
      <c r="A7" s="173" t="s">
        <v>47</v>
      </c>
      <c r="B7" s="170" t="s">
        <v>1</v>
      </c>
      <c r="C7" s="170" t="s">
        <v>12</v>
      </c>
      <c r="D7" s="170" t="s">
        <v>13</v>
      </c>
      <c r="E7" s="170" t="s">
        <v>14</v>
      </c>
      <c r="F7" s="170" t="s">
        <v>15</v>
      </c>
      <c r="G7" s="170"/>
      <c r="H7" s="170"/>
      <c r="I7" s="170" t="s">
        <v>16</v>
      </c>
      <c r="J7" s="195" t="s">
        <v>17</v>
      </c>
      <c r="K7" s="195"/>
      <c r="L7" s="195"/>
      <c r="M7" s="195"/>
      <c r="N7" s="195" t="s">
        <v>18</v>
      </c>
      <c r="O7" s="195"/>
      <c r="P7" s="187" t="s">
        <v>19</v>
      </c>
      <c r="Q7" s="187"/>
      <c r="R7" s="187"/>
      <c r="S7" s="187"/>
      <c r="T7" s="187" t="s">
        <v>49</v>
      </c>
      <c r="U7" s="187"/>
      <c r="V7" s="187"/>
      <c r="W7" s="187"/>
      <c r="X7" s="187" t="s">
        <v>43</v>
      </c>
      <c r="Y7" s="187"/>
      <c r="Z7" s="187" t="s">
        <v>46</v>
      </c>
      <c r="AA7" s="188" t="s">
        <v>2</v>
      </c>
      <c r="AB7" s="175" t="s">
        <v>20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6"/>
      <c r="AW7" s="179" t="s">
        <v>21</v>
      </c>
      <c r="AX7" s="180"/>
      <c r="AY7" s="181" t="s">
        <v>22</v>
      </c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6"/>
      <c r="BT7" s="182" t="s">
        <v>2</v>
      </c>
    </row>
    <row r="8" spans="1:83" s="72" customFormat="1" ht="32.25" customHeight="1">
      <c r="A8" s="174"/>
      <c r="B8" s="171"/>
      <c r="C8" s="171"/>
      <c r="D8" s="171"/>
      <c r="E8" s="171"/>
      <c r="F8" s="171"/>
      <c r="G8" s="171"/>
      <c r="H8" s="171"/>
      <c r="I8" s="171"/>
      <c r="J8" s="186"/>
      <c r="K8" s="186"/>
      <c r="L8" s="186"/>
      <c r="M8" s="186"/>
      <c r="N8" s="22"/>
      <c r="O8" s="22"/>
      <c r="P8" s="185" t="s">
        <v>23</v>
      </c>
      <c r="Q8" s="185"/>
      <c r="R8" s="185" t="s">
        <v>24</v>
      </c>
      <c r="S8" s="185"/>
      <c r="T8" s="185"/>
      <c r="U8" s="185"/>
      <c r="V8" s="185"/>
      <c r="W8" s="185"/>
      <c r="X8" s="185"/>
      <c r="Y8" s="185"/>
      <c r="Z8" s="185"/>
      <c r="AA8" s="189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4"/>
      <c r="AW8" s="75"/>
      <c r="AX8" s="76"/>
      <c r="AY8" s="77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4"/>
      <c r="BT8" s="183"/>
    </row>
    <row r="9" spans="1:83" s="72" customFormat="1" ht="18.75" customHeight="1">
      <c r="A9" s="174"/>
      <c r="B9" s="171"/>
      <c r="C9" s="171"/>
      <c r="D9" s="171"/>
      <c r="E9" s="171"/>
      <c r="F9" s="171" t="s">
        <v>25</v>
      </c>
      <c r="G9" s="186" t="s">
        <v>26</v>
      </c>
      <c r="H9" s="186"/>
      <c r="I9" s="171"/>
      <c r="J9" s="186" t="s">
        <v>27</v>
      </c>
      <c r="K9" s="191" t="s">
        <v>70</v>
      </c>
      <c r="L9" s="192"/>
      <c r="M9" s="193"/>
      <c r="N9" s="22"/>
      <c r="O9" s="22"/>
      <c r="P9" s="185" t="s">
        <v>28</v>
      </c>
      <c r="Q9" s="185" t="s">
        <v>29</v>
      </c>
      <c r="R9" s="185" t="s">
        <v>28</v>
      </c>
      <c r="S9" s="185" t="s">
        <v>29</v>
      </c>
      <c r="T9" s="186" t="s">
        <v>27</v>
      </c>
      <c r="U9" s="191" t="s">
        <v>70</v>
      </c>
      <c r="V9" s="192"/>
      <c r="W9" s="193"/>
      <c r="X9" s="185" t="s">
        <v>44</v>
      </c>
      <c r="Y9" s="185" t="s">
        <v>45</v>
      </c>
      <c r="Z9" s="185"/>
      <c r="AA9" s="189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4"/>
      <c r="AW9" s="75"/>
      <c r="AX9" s="76"/>
      <c r="AY9" s="77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4"/>
      <c r="BT9" s="183"/>
    </row>
    <row r="10" spans="1:83" s="72" customFormat="1" ht="19.149999999999999" customHeight="1">
      <c r="A10" s="174"/>
      <c r="B10" s="171"/>
      <c r="C10" s="171"/>
      <c r="D10" s="171"/>
      <c r="E10" s="171"/>
      <c r="F10" s="171"/>
      <c r="G10" s="186"/>
      <c r="H10" s="186"/>
      <c r="I10" s="171"/>
      <c r="J10" s="186"/>
      <c r="K10" s="177" t="s">
        <v>71</v>
      </c>
      <c r="L10" s="177" t="s">
        <v>72</v>
      </c>
      <c r="M10" s="177" t="s">
        <v>73</v>
      </c>
      <c r="N10" s="22"/>
      <c r="O10" s="22"/>
      <c r="P10" s="185"/>
      <c r="Q10" s="185"/>
      <c r="R10" s="185"/>
      <c r="S10" s="185"/>
      <c r="T10" s="186"/>
      <c r="U10" s="177" t="s">
        <v>71</v>
      </c>
      <c r="V10" s="177" t="s">
        <v>72</v>
      </c>
      <c r="W10" s="177" t="s">
        <v>73</v>
      </c>
      <c r="X10" s="185"/>
      <c r="Y10" s="185"/>
      <c r="Z10" s="185"/>
      <c r="AA10" s="189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4"/>
      <c r="AW10" s="75"/>
      <c r="AX10" s="76"/>
      <c r="AY10" s="77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4"/>
      <c r="BT10" s="183"/>
    </row>
    <row r="11" spans="1:83" s="72" customFormat="1" ht="42.75">
      <c r="A11" s="174"/>
      <c r="B11" s="171"/>
      <c r="C11" s="171"/>
      <c r="D11" s="171"/>
      <c r="E11" s="171"/>
      <c r="F11" s="171"/>
      <c r="G11" s="22" t="s">
        <v>27</v>
      </c>
      <c r="H11" s="22" t="s">
        <v>29</v>
      </c>
      <c r="I11" s="171"/>
      <c r="J11" s="186"/>
      <c r="K11" s="178"/>
      <c r="L11" s="178"/>
      <c r="M11" s="178"/>
      <c r="N11" s="22" t="s">
        <v>30</v>
      </c>
      <c r="O11" s="22" t="s">
        <v>31</v>
      </c>
      <c r="P11" s="185"/>
      <c r="Q11" s="185"/>
      <c r="R11" s="185"/>
      <c r="S11" s="185"/>
      <c r="T11" s="186"/>
      <c r="U11" s="178"/>
      <c r="V11" s="178"/>
      <c r="W11" s="178"/>
      <c r="X11" s="185"/>
      <c r="Y11" s="185"/>
      <c r="Z11" s="185"/>
      <c r="AA11" s="190"/>
      <c r="AB11" s="80"/>
      <c r="AC11" s="79"/>
      <c r="AD11" s="79"/>
      <c r="AE11" s="78"/>
      <c r="AF11" s="78"/>
      <c r="AG11" s="79"/>
      <c r="AH11" s="79"/>
      <c r="AI11" s="79"/>
      <c r="AJ11" s="79"/>
      <c r="AK11" s="79"/>
      <c r="AL11" s="79"/>
      <c r="AM11" s="79"/>
      <c r="AN11" s="79"/>
      <c r="AO11" s="81"/>
      <c r="AP11" s="78"/>
      <c r="AQ11" s="79"/>
      <c r="AR11" s="79"/>
      <c r="AS11" s="79"/>
      <c r="AT11" s="79"/>
      <c r="AU11" s="79"/>
      <c r="AV11" s="79"/>
      <c r="AW11" s="82"/>
      <c r="AX11" s="83"/>
      <c r="AY11" s="84"/>
      <c r="AZ11" s="79"/>
      <c r="BA11" s="79"/>
      <c r="BB11" s="78"/>
      <c r="BC11" s="78"/>
      <c r="BD11" s="79"/>
      <c r="BE11" s="79"/>
      <c r="BF11" s="79"/>
      <c r="BG11" s="79"/>
      <c r="BH11" s="79"/>
      <c r="BI11" s="79"/>
      <c r="BJ11" s="79"/>
      <c r="BK11" s="79"/>
      <c r="BL11" s="81"/>
      <c r="BM11" s="78"/>
      <c r="BN11" s="79"/>
      <c r="BO11" s="79"/>
      <c r="BP11" s="79"/>
      <c r="BQ11" s="79"/>
      <c r="BR11" s="79"/>
      <c r="BS11" s="79"/>
      <c r="BT11" s="184"/>
      <c r="BU11" s="72" t="s">
        <v>32</v>
      </c>
      <c r="BV11" s="72" t="s">
        <v>33</v>
      </c>
      <c r="BW11" s="72" t="s">
        <v>34</v>
      </c>
      <c r="BX11" s="72" t="s">
        <v>35</v>
      </c>
      <c r="BY11" s="72" t="s">
        <v>36</v>
      </c>
      <c r="BZ11" s="72" t="s">
        <v>37</v>
      </c>
      <c r="CA11" s="72" t="s">
        <v>38</v>
      </c>
      <c r="CB11" s="72" t="s">
        <v>39</v>
      </c>
      <c r="CC11" s="72" t="s">
        <v>40</v>
      </c>
      <c r="CD11" s="72" t="s">
        <v>41</v>
      </c>
      <c r="CE11" s="72" t="s">
        <v>42</v>
      </c>
    </row>
    <row r="12" spans="1:83" s="21" customFormat="1">
      <c r="A12" s="54"/>
      <c r="B12" s="23"/>
      <c r="C12" s="24"/>
      <c r="D12" s="24"/>
      <c r="E12" s="23"/>
      <c r="F12" s="24"/>
      <c r="G12" s="55"/>
      <c r="H12" s="55"/>
      <c r="I12" s="55"/>
      <c r="J12" s="25"/>
      <c r="K12" s="25"/>
      <c r="L12" s="25"/>
      <c r="M12" s="25" t="s">
        <v>74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56"/>
      <c r="AB12" s="26">
        <v>9388582</v>
      </c>
      <c r="AC12" s="27">
        <v>257000</v>
      </c>
      <c r="AD12" s="27">
        <f>364200-3000-6000-4000-18200-8000</f>
        <v>325000</v>
      </c>
      <c r="AE12" s="27">
        <v>271170</v>
      </c>
      <c r="AF12" s="27">
        <v>28600</v>
      </c>
      <c r="AG12" s="27">
        <v>0</v>
      </c>
      <c r="AH12" s="27">
        <v>0</v>
      </c>
      <c r="AI12" s="27">
        <v>33000</v>
      </c>
      <c r="AJ12" s="27">
        <v>300000</v>
      </c>
      <c r="AK12" s="27">
        <v>122500</v>
      </c>
      <c r="AL12" s="27">
        <v>96792</v>
      </c>
      <c r="AM12" s="27">
        <v>70000</v>
      </c>
      <c r="AN12" s="27">
        <v>127746</v>
      </c>
      <c r="AO12" s="27">
        <v>867154</v>
      </c>
      <c r="AP12" s="27">
        <v>2726000</v>
      </c>
      <c r="AQ12" s="27">
        <v>1138000</v>
      </c>
      <c r="AR12" s="27">
        <v>1000000</v>
      </c>
      <c r="AS12" s="27">
        <v>579620</v>
      </c>
      <c r="AT12" s="27">
        <v>80000</v>
      </c>
      <c r="AU12" s="27">
        <v>1366000</v>
      </c>
      <c r="AV12" s="27">
        <v>0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8"/>
    </row>
    <row r="13" spans="1:83" s="33" customFormat="1">
      <c r="A13" s="85"/>
      <c r="B13" s="117" t="s">
        <v>5</v>
      </c>
      <c r="C13" s="57"/>
      <c r="D13" s="57"/>
      <c r="E13" s="57"/>
      <c r="F13" s="30"/>
      <c r="G13" s="58"/>
      <c r="H13" s="58"/>
      <c r="I13" s="58"/>
      <c r="J13" s="58"/>
      <c r="K13" s="58"/>
      <c r="L13" s="58"/>
      <c r="M13" s="58"/>
      <c r="N13" s="58">
        <f>SUBTOTAL(9,N16:N24)</f>
        <v>0</v>
      </c>
      <c r="O13" s="58">
        <f>SUBTOTAL(9,O16:O24)</f>
        <v>0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29" t="e">
        <f>SUM(AC13:AV13)</f>
        <v>#REF!</v>
      </c>
      <c r="AC13" s="30" t="e">
        <f>SUBTOTAL(9,#REF!)</f>
        <v>#REF!</v>
      </c>
      <c r="AD13" s="30" t="e">
        <f>SUBTOTAL(9,#REF!)</f>
        <v>#REF!</v>
      </c>
      <c r="AE13" s="30" t="e">
        <f>SUBTOTAL(9,#REF!)</f>
        <v>#REF!</v>
      </c>
      <c r="AF13" s="30" t="e">
        <f>SUBTOTAL(9,#REF!)</f>
        <v>#REF!</v>
      </c>
      <c r="AG13" s="30" t="e">
        <f>SUBTOTAL(9,#REF!)</f>
        <v>#REF!</v>
      </c>
      <c r="AH13" s="30" t="e">
        <f>SUBTOTAL(9,#REF!)</f>
        <v>#REF!</v>
      </c>
      <c r="AI13" s="30" t="e">
        <f>SUBTOTAL(9,#REF!)</f>
        <v>#REF!</v>
      </c>
      <c r="AJ13" s="30" t="e">
        <f>SUBTOTAL(9,#REF!)</f>
        <v>#REF!</v>
      </c>
      <c r="AK13" s="30" t="e">
        <f>SUBTOTAL(9,#REF!)</f>
        <v>#REF!</v>
      </c>
      <c r="AL13" s="30" t="e">
        <f>SUBTOTAL(9,#REF!)</f>
        <v>#REF!</v>
      </c>
      <c r="AM13" s="30" t="e">
        <f>SUBTOTAL(9,#REF!)</f>
        <v>#REF!</v>
      </c>
      <c r="AN13" s="30" t="e">
        <f>SUBTOTAL(9,#REF!)</f>
        <v>#REF!</v>
      </c>
      <c r="AO13" s="30" t="e">
        <f>SUBTOTAL(9,#REF!)</f>
        <v>#REF!</v>
      </c>
      <c r="AP13" s="30" t="e">
        <f>SUBTOTAL(9,#REF!)</f>
        <v>#REF!</v>
      </c>
      <c r="AQ13" s="30" t="e">
        <f>SUBTOTAL(9,#REF!)</f>
        <v>#REF!</v>
      </c>
      <c r="AR13" s="30" t="e">
        <f>SUBTOTAL(9,#REF!)</f>
        <v>#REF!</v>
      </c>
      <c r="AS13" s="30" t="e">
        <f>SUBTOTAL(9,#REF!)</f>
        <v>#REF!</v>
      </c>
      <c r="AT13" s="30" t="e">
        <f>SUBTOTAL(9,#REF!)</f>
        <v>#REF!</v>
      </c>
      <c r="AU13" s="30" t="e">
        <f>SUBTOTAL(9,#REF!)</f>
        <v>#REF!</v>
      </c>
      <c r="AV13" s="30" t="e">
        <f>SUBTOTAL(9,#REF!)</f>
        <v>#REF!</v>
      </c>
      <c r="AW13" s="30" t="e">
        <f>SUBTOTAL(9,#REF!)</f>
        <v>#REF!</v>
      </c>
      <c r="AX13" s="30" t="e">
        <f>SUBTOTAL(9,#REF!)</f>
        <v>#REF!</v>
      </c>
      <c r="AY13" s="31" t="e">
        <f>SUM(AZ13:BS13)</f>
        <v>#REF!</v>
      </c>
      <c r="AZ13" s="30" t="e">
        <f>SUBTOTAL(9,#REF!)</f>
        <v>#REF!</v>
      </c>
      <c r="BA13" s="30" t="e">
        <f>SUBTOTAL(9,#REF!)</f>
        <v>#REF!</v>
      </c>
      <c r="BB13" s="30" t="e">
        <f>SUBTOTAL(9,#REF!)</f>
        <v>#REF!</v>
      </c>
      <c r="BC13" s="30" t="e">
        <f>SUBTOTAL(9,#REF!)</f>
        <v>#REF!</v>
      </c>
      <c r="BD13" s="30" t="e">
        <f>SUBTOTAL(9,#REF!)</f>
        <v>#REF!</v>
      </c>
      <c r="BE13" s="30" t="e">
        <f>SUBTOTAL(9,#REF!)</f>
        <v>#REF!</v>
      </c>
      <c r="BF13" s="30" t="e">
        <f>SUBTOTAL(9,#REF!)</f>
        <v>#REF!</v>
      </c>
      <c r="BG13" s="30" t="e">
        <f>SUBTOTAL(9,#REF!)</f>
        <v>#REF!</v>
      </c>
      <c r="BH13" s="30" t="e">
        <f>SUBTOTAL(9,#REF!)</f>
        <v>#REF!</v>
      </c>
      <c r="BI13" s="30" t="e">
        <f>SUBTOTAL(9,#REF!)</f>
        <v>#REF!</v>
      </c>
      <c r="BJ13" s="30" t="e">
        <f>SUBTOTAL(9,#REF!)</f>
        <v>#REF!</v>
      </c>
      <c r="BK13" s="30" t="e">
        <f>SUBTOTAL(9,#REF!)</f>
        <v>#REF!</v>
      </c>
      <c r="BL13" s="30" t="e">
        <f>SUBTOTAL(9,#REF!)</f>
        <v>#REF!</v>
      </c>
      <c r="BM13" s="30" t="e">
        <f>SUBTOTAL(9,#REF!)</f>
        <v>#REF!</v>
      </c>
      <c r="BN13" s="30" t="e">
        <f>SUBTOTAL(9,#REF!)</f>
        <v>#REF!</v>
      </c>
      <c r="BO13" s="30" t="e">
        <f>SUBTOTAL(9,#REF!)</f>
        <v>#REF!</v>
      </c>
      <c r="BP13" s="30" t="e">
        <f>SUBTOTAL(9,#REF!)</f>
        <v>#REF!</v>
      </c>
      <c r="BQ13" s="30" t="e">
        <f>SUBTOTAL(9,#REF!)</f>
        <v>#REF!</v>
      </c>
      <c r="BR13" s="30" t="e">
        <f>SUBTOTAL(9,#REF!)</f>
        <v>#REF!</v>
      </c>
      <c r="BS13" s="30" t="e">
        <f>SUBTOTAL(9,#REF!)</f>
        <v>#REF!</v>
      </c>
      <c r="BT13" s="32"/>
    </row>
    <row r="14" spans="1:83" s="33" customFormat="1" ht="18.75">
      <c r="A14" s="88" t="s">
        <v>62</v>
      </c>
      <c r="B14" s="118" t="s">
        <v>69</v>
      </c>
      <c r="C14" s="57"/>
      <c r="D14" s="57"/>
      <c r="E14" s="57"/>
      <c r="F14" s="30"/>
      <c r="G14" s="60"/>
      <c r="H14" s="60"/>
      <c r="I14" s="60"/>
      <c r="J14" s="58"/>
      <c r="K14" s="58"/>
      <c r="L14" s="58"/>
      <c r="M14" s="5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86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2"/>
    </row>
    <row r="15" spans="1:83" s="33" customFormat="1" ht="37.5">
      <c r="A15" s="88"/>
      <c r="B15" s="118" t="s">
        <v>137</v>
      </c>
      <c r="C15" s="57"/>
      <c r="D15" s="57"/>
      <c r="E15" s="57"/>
      <c r="F15" s="30"/>
      <c r="G15" s="60"/>
      <c r="H15" s="60"/>
      <c r="I15" s="60"/>
      <c r="J15" s="58"/>
      <c r="K15" s="58"/>
      <c r="L15" s="58"/>
      <c r="M15" s="58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86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2"/>
    </row>
    <row r="16" spans="1:83" s="21" customFormat="1" ht="47.25">
      <c r="A16" s="114">
        <v>1</v>
      </c>
      <c r="B16" s="115" t="s">
        <v>95</v>
      </c>
      <c r="C16" s="125" t="s">
        <v>111</v>
      </c>
      <c r="D16" s="125" t="s">
        <v>115</v>
      </c>
      <c r="E16" s="126" t="s">
        <v>121</v>
      </c>
      <c r="F16" s="126" t="s">
        <v>125</v>
      </c>
      <c r="G16" s="122">
        <v>4395</v>
      </c>
      <c r="H16" s="122">
        <v>2500</v>
      </c>
      <c r="I16" s="122">
        <v>4395</v>
      </c>
      <c r="J16" s="131">
        <v>2000</v>
      </c>
      <c r="K16" s="131">
        <v>2000</v>
      </c>
      <c r="L16" s="131"/>
      <c r="M16" s="131">
        <f>J16-K16</f>
        <v>0</v>
      </c>
      <c r="N16" s="122"/>
      <c r="O16" s="122"/>
      <c r="P16" s="122"/>
      <c r="Q16" s="122"/>
      <c r="R16" s="122"/>
      <c r="S16" s="122"/>
      <c r="T16" s="122">
        <v>0</v>
      </c>
      <c r="U16" s="122"/>
      <c r="V16" s="122"/>
      <c r="W16" s="122"/>
      <c r="X16" s="125"/>
      <c r="Y16" s="125"/>
      <c r="Z16" s="125"/>
      <c r="AA16" s="127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2"/>
    </row>
    <row r="17" spans="1:95" s="33" customFormat="1" ht="47.25">
      <c r="A17" s="114">
        <v>2</v>
      </c>
      <c r="B17" s="115" t="s">
        <v>96</v>
      </c>
      <c r="C17" s="125" t="s">
        <v>111</v>
      </c>
      <c r="D17" s="125" t="s">
        <v>115</v>
      </c>
      <c r="E17" s="126" t="s">
        <v>121</v>
      </c>
      <c r="F17" s="126" t="s">
        <v>126</v>
      </c>
      <c r="G17" s="113">
        <v>4700</v>
      </c>
      <c r="H17" s="113">
        <v>3000</v>
      </c>
      <c r="I17" s="113">
        <v>4700</v>
      </c>
      <c r="J17" s="132">
        <v>2000</v>
      </c>
      <c r="K17" s="132">
        <v>2000</v>
      </c>
      <c r="L17" s="132"/>
      <c r="M17" s="131">
        <f t="shared" ref="M17:M24" si="0">J17-K17</f>
        <v>0</v>
      </c>
      <c r="N17" s="113"/>
      <c r="O17" s="113"/>
      <c r="P17" s="113"/>
      <c r="Q17" s="113"/>
      <c r="R17" s="113"/>
      <c r="S17" s="113"/>
      <c r="T17" s="122">
        <v>0</v>
      </c>
      <c r="U17" s="113"/>
      <c r="V17" s="113"/>
      <c r="W17" s="113"/>
      <c r="X17" s="128"/>
      <c r="Y17" s="128"/>
      <c r="Z17" s="128"/>
      <c r="AA17" s="127"/>
      <c r="AB17" s="36"/>
      <c r="AC17" s="37"/>
      <c r="AD17" s="37"/>
      <c r="AE17" s="38"/>
      <c r="AF17" s="38"/>
      <c r="AG17" s="38"/>
      <c r="AH17" s="38"/>
      <c r="AI17" s="38"/>
      <c r="AJ17" s="37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9"/>
      <c r="AV17" s="39"/>
      <c r="AW17" s="40"/>
      <c r="AX17" s="41"/>
      <c r="AY17" s="36"/>
      <c r="AZ17" s="37"/>
      <c r="BA17" s="37"/>
      <c r="BB17" s="38"/>
      <c r="BC17" s="38"/>
      <c r="BD17" s="38"/>
      <c r="BE17" s="38"/>
      <c r="BF17" s="38"/>
      <c r="BG17" s="37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39"/>
      <c r="BT17" s="32"/>
      <c r="BU17" s="42"/>
      <c r="CQ17" s="43"/>
    </row>
    <row r="18" spans="1:95" s="33" customFormat="1" ht="47.25">
      <c r="A18" s="114">
        <v>3</v>
      </c>
      <c r="B18" s="115" t="s">
        <v>97</v>
      </c>
      <c r="C18" s="125" t="s">
        <v>112</v>
      </c>
      <c r="D18" s="126" t="s">
        <v>117</v>
      </c>
      <c r="E18" s="126" t="s">
        <v>121</v>
      </c>
      <c r="F18" s="126" t="s">
        <v>122</v>
      </c>
      <c r="G18" s="113">
        <v>4200</v>
      </c>
      <c r="H18" s="113">
        <v>3000</v>
      </c>
      <c r="I18" s="113">
        <v>4200</v>
      </c>
      <c r="J18" s="132">
        <v>1467</v>
      </c>
      <c r="K18" s="132">
        <v>1467</v>
      </c>
      <c r="L18" s="132"/>
      <c r="M18" s="131">
        <f t="shared" si="0"/>
        <v>0</v>
      </c>
      <c r="N18" s="113"/>
      <c r="O18" s="113"/>
      <c r="P18" s="113"/>
      <c r="Q18" s="113"/>
      <c r="R18" s="113"/>
      <c r="S18" s="113"/>
      <c r="T18" s="122">
        <v>0</v>
      </c>
      <c r="U18" s="113"/>
      <c r="V18" s="113"/>
      <c r="W18" s="113"/>
      <c r="X18" s="128"/>
      <c r="Y18" s="128"/>
      <c r="Z18" s="128"/>
      <c r="AA18" s="127"/>
      <c r="AB18" s="36"/>
      <c r="AC18" s="37"/>
      <c r="AD18" s="37"/>
      <c r="AE18" s="38"/>
      <c r="AF18" s="38"/>
      <c r="AG18" s="38"/>
      <c r="AH18" s="38"/>
      <c r="AI18" s="38"/>
      <c r="AJ18" s="37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9"/>
      <c r="AV18" s="39"/>
      <c r="AW18" s="40"/>
      <c r="AX18" s="41"/>
      <c r="AY18" s="36"/>
      <c r="AZ18" s="37"/>
      <c r="BA18" s="37"/>
      <c r="BB18" s="38"/>
      <c r="BC18" s="38"/>
      <c r="BD18" s="38"/>
      <c r="BE18" s="38"/>
      <c r="BF18" s="38"/>
      <c r="BG18" s="37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39"/>
      <c r="BT18" s="32"/>
      <c r="BU18" s="42"/>
      <c r="CQ18" s="43"/>
    </row>
    <row r="19" spans="1:95" s="33" customFormat="1" ht="31.5">
      <c r="A19" s="114">
        <v>4</v>
      </c>
      <c r="B19" s="115" t="s">
        <v>98</v>
      </c>
      <c r="C19" s="125" t="s">
        <v>112</v>
      </c>
      <c r="D19" s="125" t="s">
        <v>115</v>
      </c>
      <c r="E19" s="126" t="s">
        <v>121</v>
      </c>
      <c r="F19" s="128"/>
      <c r="G19" s="113">
        <v>4400</v>
      </c>
      <c r="H19" s="113">
        <v>3000</v>
      </c>
      <c r="I19" s="113">
        <v>4400</v>
      </c>
      <c r="J19" s="132">
        <v>500</v>
      </c>
      <c r="K19" s="132"/>
      <c r="L19" s="132"/>
      <c r="M19" s="131">
        <f t="shared" si="0"/>
        <v>500</v>
      </c>
      <c r="N19" s="113"/>
      <c r="O19" s="113"/>
      <c r="P19" s="113"/>
      <c r="Q19" s="113"/>
      <c r="R19" s="113"/>
      <c r="S19" s="113"/>
      <c r="T19" s="122">
        <v>0</v>
      </c>
      <c r="U19" s="113"/>
      <c r="V19" s="113"/>
      <c r="W19" s="113"/>
      <c r="X19" s="128"/>
      <c r="Y19" s="128"/>
      <c r="Z19" s="128"/>
      <c r="AA19" s="127"/>
      <c r="AB19" s="36"/>
      <c r="AC19" s="37"/>
      <c r="AD19" s="37"/>
      <c r="AE19" s="38"/>
      <c r="AF19" s="38"/>
      <c r="AG19" s="38"/>
      <c r="AH19" s="38"/>
      <c r="AI19" s="38"/>
      <c r="AJ19" s="37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9"/>
      <c r="AV19" s="39"/>
      <c r="AW19" s="40"/>
      <c r="AX19" s="41"/>
      <c r="AY19" s="36"/>
      <c r="AZ19" s="37"/>
      <c r="BA19" s="37"/>
      <c r="BB19" s="38"/>
      <c r="BC19" s="38"/>
      <c r="BD19" s="38"/>
      <c r="BE19" s="38"/>
      <c r="BF19" s="38"/>
      <c r="BG19" s="37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39"/>
      <c r="BT19" s="32"/>
      <c r="BU19" s="42"/>
      <c r="CQ19" s="43"/>
    </row>
    <row r="20" spans="1:95" s="33" customFormat="1" ht="31.5">
      <c r="A20" s="114">
        <v>5</v>
      </c>
      <c r="B20" s="115" t="s">
        <v>99</v>
      </c>
      <c r="C20" s="125" t="s">
        <v>113</v>
      </c>
      <c r="D20" s="125" t="s">
        <v>116</v>
      </c>
      <c r="E20" s="126" t="s">
        <v>121</v>
      </c>
      <c r="F20" s="128"/>
      <c r="G20" s="113">
        <v>6800</v>
      </c>
      <c r="H20" s="113">
        <v>4000</v>
      </c>
      <c r="I20" s="113">
        <v>6800</v>
      </c>
      <c r="J20" s="132">
        <v>1062</v>
      </c>
      <c r="K20" s="132"/>
      <c r="L20" s="132"/>
      <c r="M20" s="131">
        <f t="shared" si="0"/>
        <v>1062</v>
      </c>
      <c r="N20" s="113"/>
      <c r="O20" s="113"/>
      <c r="P20" s="113"/>
      <c r="Q20" s="113"/>
      <c r="R20" s="113"/>
      <c r="S20" s="113"/>
      <c r="T20" s="122">
        <v>0</v>
      </c>
      <c r="U20" s="113"/>
      <c r="V20" s="113"/>
      <c r="W20" s="113"/>
      <c r="X20" s="128"/>
      <c r="Y20" s="128"/>
      <c r="Z20" s="128"/>
      <c r="AA20" s="127"/>
      <c r="AB20" s="36"/>
      <c r="AC20" s="37"/>
      <c r="AD20" s="37"/>
      <c r="AE20" s="38"/>
      <c r="AF20" s="38"/>
      <c r="AG20" s="38"/>
      <c r="AH20" s="38"/>
      <c r="AI20" s="38"/>
      <c r="AJ20" s="37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9"/>
      <c r="AV20" s="39"/>
      <c r="AW20" s="40"/>
      <c r="AX20" s="41"/>
      <c r="AY20" s="36"/>
      <c r="AZ20" s="37"/>
      <c r="BA20" s="37"/>
      <c r="BB20" s="38"/>
      <c r="BC20" s="38"/>
      <c r="BD20" s="38"/>
      <c r="BE20" s="38"/>
      <c r="BF20" s="38"/>
      <c r="BG20" s="37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39"/>
      <c r="BT20" s="32"/>
      <c r="BU20" s="42"/>
      <c r="CQ20" s="43"/>
    </row>
    <row r="21" spans="1:95" s="33" customFormat="1" ht="47.25">
      <c r="A21" s="114">
        <v>6</v>
      </c>
      <c r="B21" s="115" t="s">
        <v>100</v>
      </c>
      <c r="C21" s="125" t="s">
        <v>111</v>
      </c>
      <c r="D21" s="126" t="s">
        <v>118</v>
      </c>
      <c r="E21" s="126" t="s">
        <v>121</v>
      </c>
      <c r="F21" s="126" t="s">
        <v>124</v>
      </c>
      <c r="G21" s="113">
        <v>7400</v>
      </c>
      <c r="H21" s="113">
        <v>0</v>
      </c>
      <c r="I21" s="113">
        <v>7400</v>
      </c>
      <c r="J21" s="132">
        <v>4000</v>
      </c>
      <c r="K21" s="132"/>
      <c r="L21" s="132"/>
      <c r="M21" s="131">
        <f t="shared" si="0"/>
        <v>4000</v>
      </c>
      <c r="N21" s="113"/>
      <c r="O21" s="113"/>
      <c r="P21" s="113"/>
      <c r="Q21" s="113"/>
      <c r="R21" s="113"/>
      <c r="S21" s="113"/>
      <c r="T21" s="122">
        <v>0</v>
      </c>
      <c r="U21" s="113"/>
      <c r="V21" s="113"/>
      <c r="W21" s="113"/>
      <c r="X21" s="128"/>
      <c r="Y21" s="128"/>
      <c r="Z21" s="128"/>
      <c r="AA21" s="127"/>
      <c r="AB21" s="36"/>
      <c r="AC21" s="37"/>
      <c r="AD21" s="37"/>
      <c r="AE21" s="38"/>
      <c r="AF21" s="38"/>
      <c r="AG21" s="38"/>
      <c r="AH21" s="38"/>
      <c r="AI21" s="38"/>
      <c r="AJ21" s="37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9"/>
      <c r="AV21" s="39"/>
      <c r="AW21" s="40"/>
      <c r="AX21" s="41"/>
      <c r="AY21" s="36"/>
      <c r="AZ21" s="37"/>
      <c r="BA21" s="37"/>
      <c r="BB21" s="38"/>
      <c r="BC21" s="38"/>
      <c r="BD21" s="38"/>
      <c r="BE21" s="38"/>
      <c r="BF21" s="38"/>
      <c r="BG21" s="37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9"/>
      <c r="BS21" s="39"/>
      <c r="BT21" s="32"/>
      <c r="BU21" s="42"/>
      <c r="CQ21" s="43"/>
    </row>
    <row r="22" spans="1:95" s="33" customFormat="1" ht="47.25">
      <c r="A22" s="114">
        <v>7</v>
      </c>
      <c r="B22" s="115" t="s">
        <v>101</v>
      </c>
      <c r="C22" s="125" t="s">
        <v>114</v>
      </c>
      <c r="D22" s="126" t="s">
        <v>119</v>
      </c>
      <c r="E22" s="126" t="s">
        <v>121</v>
      </c>
      <c r="F22" s="126" t="s">
        <v>127</v>
      </c>
      <c r="G22" s="113">
        <v>6500</v>
      </c>
      <c r="H22" s="113">
        <v>0</v>
      </c>
      <c r="I22" s="113">
        <v>6500</v>
      </c>
      <c r="J22" s="132">
        <v>1607</v>
      </c>
      <c r="K22" s="132"/>
      <c r="L22" s="132"/>
      <c r="M22" s="131">
        <f t="shared" si="0"/>
        <v>1607</v>
      </c>
      <c r="N22" s="113"/>
      <c r="O22" s="113"/>
      <c r="P22" s="113"/>
      <c r="Q22" s="113"/>
      <c r="R22" s="113"/>
      <c r="S22" s="113"/>
      <c r="T22" s="122">
        <v>0</v>
      </c>
      <c r="U22" s="113"/>
      <c r="V22" s="113"/>
      <c r="W22" s="113"/>
      <c r="X22" s="128"/>
      <c r="Y22" s="128"/>
      <c r="Z22" s="128"/>
      <c r="AA22" s="127"/>
      <c r="AB22" s="36"/>
      <c r="AC22" s="37"/>
      <c r="AD22" s="37"/>
      <c r="AE22" s="38"/>
      <c r="AF22" s="38"/>
      <c r="AG22" s="38"/>
      <c r="AH22" s="38"/>
      <c r="AI22" s="38"/>
      <c r="AJ22" s="37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9"/>
      <c r="AV22" s="39"/>
      <c r="AW22" s="40"/>
      <c r="AX22" s="41"/>
      <c r="AY22" s="36"/>
      <c r="AZ22" s="37"/>
      <c r="BA22" s="37"/>
      <c r="BB22" s="38"/>
      <c r="BC22" s="38"/>
      <c r="BD22" s="38"/>
      <c r="BE22" s="38"/>
      <c r="BF22" s="38"/>
      <c r="BG22" s="37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39"/>
      <c r="BT22" s="32"/>
      <c r="BU22" s="42"/>
      <c r="CQ22" s="43"/>
    </row>
    <row r="23" spans="1:95" s="33" customFormat="1" ht="39">
      <c r="A23" s="89" t="s">
        <v>64</v>
      </c>
      <c r="B23" s="118" t="s">
        <v>75</v>
      </c>
      <c r="C23" s="116"/>
      <c r="D23" s="116"/>
      <c r="E23" s="57"/>
      <c r="F23" s="116"/>
      <c r="G23" s="113"/>
      <c r="H23" s="113"/>
      <c r="I23" s="113"/>
      <c r="J23" s="132"/>
      <c r="K23" s="132"/>
      <c r="L23" s="132"/>
      <c r="M23" s="131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3"/>
      <c r="AB23" s="36"/>
      <c r="AC23" s="37"/>
      <c r="AD23" s="37"/>
      <c r="AE23" s="38"/>
      <c r="AF23" s="38"/>
      <c r="AG23" s="38"/>
      <c r="AH23" s="38"/>
      <c r="AI23" s="38"/>
      <c r="AJ23" s="37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9"/>
      <c r="AV23" s="39"/>
      <c r="AW23" s="40"/>
      <c r="AX23" s="41"/>
      <c r="AY23" s="36"/>
      <c r="AZ23" s="37"/>
      <c r="BA23" s="37"/>
      <c r="BB23" s="38"/>
      <c r="BC23" s="38"/>
      <c r="BD23" s="38"/>
      <c r="BE23" s="38"/>
      <c r="BF23" s="38"/>
      <c r="BG23" s="37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39"/>
      <c r="BT23" s="32"/>
      <c r="BU23" s="42"/>
      <c r="CQ23" s="43"/>
    </row>
    <row r="24" spans="1:95" s="21" customFormat="1" ht="47.25">
      <c r="A24" s="114">
        <v>1</v>
      </c>
      <c r="B24" s="115" t="s">
        <v>102</v>
      </c>
      <c r="C24" s="57" t="s">
        <v>111</v>
      </c>
      <c r="D24" s="121" t="s">
        <v>120</v>
      </c>
      <c r="E24" s="124" t="s">
        <v>121</v>
      </c>
      <c r="F24" s="126" t="s">
        <v>123</v>
      </c>
      <c r="G24" s="113">
        <v>1750</v>
      </c>
      <c r="H24" s="113">
        <v>1500</v>
      </c>
      <c r="I24" s="113">
        <v>1750</v>
      </c>
      <c r="J24" s="132">
        <v>737</v>
      </c>
      <c r="K24" s="132">
        <v>641</v>
      </c>
      <c r="L24" s="132"/>
      <c r="M24" s="131">
        <f t="shared" si="0"/>
        <v>96</v>
      </c>
      <c r="N24" s="113"/>
      <c r="O24" s="113"/>
      <c r="P24" s="113"/>
      <c r="Q24" s="113"/>
      <c r="R24" s="113"/>
      <c r="S24" s="113"/>
      <c r="T24" s="113">
        <v>0</v>
      </c>
      <c r="U24" s="113"/>
      <c r="V24" s="113"/>
      <c r="W24" s="113"/>
      <c r="X24" s="113"/>
      <c r="Y24" s="113"/>
      <c r="Z24" s="113"/>
      <c r="AA24" s="123"/>
      <c r="AB24" s="44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9"/>
      <c r="AV24" s="39"/>
      <c r="AW24" s="45"/>
      <c r="AX24" s="46"/>
      <c r="AY24" s="44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9"/>
      <c r="BT24" s="32"/>
      <c r="BU24" s="29"/>
      <c r="CQ24" s="47"/>
    </row>
    <row r="25" spans="1:95" s="21" customFormat="1" ht="47.25">
      <c r="A25" s="129">
        <v>2</v>
      </c>
      <c r="B25" s="130" t="s">
        <v>130</v>
      </c>
      <c r="C25" s="125" t="s">
        <v>112</v>
      </c>
      <c r="D25" s="121" t="s">
        <v>134</v>
      </c>
      <c r="E25" s="124">
        <v>2022</v>
      </c>
      <c r="F25" s="126" t="s">
        <v>135</v>
      </c>
      <c r="G25" s="113">
        <v>647</v>
      </c>
      <c r="H25" s="113">
        <v>563</v>
      </c>
      <c r="I25" s="113">
        <v>647</v>
      </c>
      <c r="J25" s="132">
        <v>647</v>
      </c>
      <c r="K25" s="132">
        <v>563</v>
      </c>
      <c r="L25" s="132"/>
      <c r="M25" s="131">
        <v>0</v>
      </c>
      <c r="N25" s="113"/>
      <c r="O25" s="113"/>
      <c r="P25" s="113"/>
      <c r="Q25" s="113"/>
      <c r="R25" s="113"/>
      <c r="S25" s="113"/>
      <c r="T25" s="113">
        <v>0</v>
      </c>
      <c r="U25" s="113"/>
      <c r="V25" s="113"/>
      <c r="W25" s="113"/>
      <c r="X25" s="113"/>
      <c r="Y25" s="113"/>
      <c r="Z25" s="113"/>
      <c r="AA25" s="123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CQ25" s="47"/>
    </row>
    <row r="26" spans="1:95" s="21" customFormat="1" ht="39">
      <c r="A26" s="88" t="s">
        <v>66</v>
      </c>
      <c r="B26" s="119" t="s">
        <v>76</v>
      </c>
      <c r="C26" s="61"/>
      <c r="D26" s="61"/>
      <c r="E26" s="64"/>
      <c r="F26" s="61"/>
      <c r="G26" s="62"/>
      <c r="H26" s="62"/>
      <c r="I26" s="62"/>
      <c r="J26" s="65"/>
      <c r="K26" s="65"/>
      <c r="L26" s="65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86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CQ26" s="49"/>
    </row>
    <row r="27" spans="1:95" ht="16.5" thickBot="1">
      <c r="A27" s="66"/>
      <c r="B27" s="120"/>
      <c r="C27" s="50"/>
      <c r="D27" s="50"/>
      <c r="E27" s="50"/>
      <c r="F27" s="50"/>
      <c r="G27" s="67"/>
      <c r="H27" s="67"/>
      <c r="I27" s="67"/>
      <c r="J27" s="50"/>
      <c r="K27" s="50"/>
      <c r="L27" s="50"/>
      <c r="M27" s="50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/>
      <c r="CQ27" s="51"/>
    </row>
    <row r="29" spans="1:9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</row>
  </sheetData>
  <mergeCells count="44">
    <mergeCell ref="B1:C1"/>
    <mergeCell ref="X7:Y8"/>
    <mergeCell ref="X9:X11"/>
    <mergeCell ref="Y9:Y11"/>
    <mergeCell ref="F9:F11"/>
    <mergeCell ref="G9:H10"/>
    <mergeCell ref="J9:J11"/>
    <mergeCell ref="F7:H8"/>
    <mergeCell ref="I7:I11"/>
    <mergeCell ref="J7:M8"/>
    <mergeCell ref="N7:O7"/>
    <mergeCell ref="K9:M9"/>
    <mergeCell ref="K10:K11"/>
    <mergeCell ref="A2:AA2"/>
    <mergeCell ref="A3:AA3"/>
    <mergeCell ref="L10:L11"/>
    <mergeCell ref="AW7:AX7"/>
    <mergeCell ref="AY7:BS7"/>
    <mergeCell ref="BT7:BT11"/>
    <mergeCell ref="P8:Q8"/>
    <mergeCell ref="R8:S8"/>
    <mergeCell ref="R9:R11"/>
    <mergeCell ref="S9:S11"/>
    <mergeCell ref="T9:T11"/>
    <mergeCell ref="Z7:Z11"/>
    <mergeCell ref="P7:S7"/>
    <mergeCell ref="T7:W8"/>
    <mergeCell ref="Q9:Q11"/>
    <mergeCell ref="P9:P11"/>
    <mergeCell ref="AA7:AA11"/>
    <mergeCell ref="U9:W9"/>
    <mergeCell ref="U10:U11"/>
    <mergeCell ref="A4:AB4"/>
    <mergeCell ref="E7:E11"/>
    <mergeCell ref="A5:AA5"/>
    <mergeCell ref="G6:AA6"/>
    <mergeCell ref="A7:A11"/>
    <mergeCell ref="B7:B11"/>
    <mergeCell ref="C7:C11"/>
    <mergeCell ref="D7:D11"/>
    <mergeCell ref="AB7:AV7"/>
    <mergeCell ref="M10:M11"/>
    <mergeCell ref="V10:V11"/>
    <mergeCell ref="W10:W11"/>
  </mergeCells>
  <printOptions horizontalCentered="1"/>
  <pageMargins left="0.23622047244094491" right="0.15748031496062992" top="0.47244094488188981" bottom="0.39370078740157483" header="0.2362204724409449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20"/>
    <pageSetUpPr fitToPage="1"/>
  </sheetPr>
  <dimension ref="A1:T36"/>
  <sheetViews>
    <sheetView topLeftCell="A10" zoomScale="55" zoomScaleNormal="55" zoomScaleSheetLayoutView="50" workbookViewId="0">
      <selection activeCell="G22" sqref="G22"/>
    </sheetView>
  </sheetViews>
  <sheetFormatPr defaultColWidth="9" defaultRowHeight="23.25"/>
  <cols>
    <col min="1" max="1" width="5.44140625" style="1" customWidth="1"/>
    <col min="2" max="2" width="46.109375" style="2" customWidth="1"/>
    <col min="3" max="3" width="19.109375" style="2" customWidth="1"/>
    <col min="4" max="4" width="19.21875" style="2" customWidth="1"/>
    <col min="5" max="5" width="18.21875" style="2" hidden="1" customWidth="1"/>
    <col min="6" max="6" width="18.77734375" style="2" hidden="1" customWidth="1"/>
    <col min="7" max="8" width="17" style="2" customWidth="1"/>
    <col min="9" max="9" width="16.44140625" style="2" customWidth="1"/>
    <col min="10" max="10" width="18.6640625" style="2" customWidth="1"/>
    <col min="11" max="11" width="15.44140625" style="2" customWidth="1"/>
    <col min="12" max="13" width="18.6640625" style="2" customWidth="1"/>
    <col min="14" max="14" width="15.6640625" style="2" customWidth="1"/>
    <col min="15" max="15" width="17" style="2" customWidth="1"/>
    <col min="16" max="16" width="19" style="2" customWidth="1"/>
    <col min="17" max="17" width="17" style="2" customWidth="1"/>
    <col min="18" max="18" width="15.21875" style="2" customWidth="1"/>
    <col min="19" max="19" width="17" style="2" customWidth="1"/>
    <col min="20" max="20" width="56.109375" style="2" customWidth="1"/>
    <col min="21" max="16384" width="9" style="2"/>
  </cols>
  <sheetData>
    <row r="1" spans="1:20">
      <c r="A1" s="206" t="s">
        <v>4</v>
      </c>
      <c r="B1" s="206"/>
    </row>
    <row r="2" spans="1:20">
      <c r="A2" s="207" t="s">
        <v>50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0">
      <c r="A3" s="208" t="s">
        <v>68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20">
      <c r="A4" s="209" t="s">
        <v>129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09"/>
    </row>
    <row r="5" spans="1:20" ht="24" thickBo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96" t="s">
        <v>6</v>
      </c>
      <c r="S5" s="196"/>
    </row>
    <row r="6" spans="1:20" s="7" customFormat="1" ht="22.5">
      <c r="A6" s="211" t="s">
        <v>0</v>
      </c>
      <c r="B6" s="213" t="s">
        <v>1</v>
      </c>
      <c r="C6" s="201" t="s">
        <v>63</v>
      </c>
      <c r="D6" s="201" t="s">
        <v>55</v>
      </c>
      <c r="E6" s="197" t="s">
        <v>54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01" t="s">
        <v>10</v>
      </c>
      <c r="R6" s="197" t="s">
        <v>9</v>
      </c>
      <c r="S6" s="199" t="s">
        <v>2</v>
      </c>
    </row>
    <row r="7" spans="1:20" s="7" customFormat="1" ht="22.5">
      <c r="A7" s="212"/>
      <c r="B7" s="214"/>
      <c r="C7" s="202"/>
      <c r="D7" s="202"/>
      <c r="E7" s="198" t="s">
        <v>3</v>
      </c>
      <c r="F7" s="198"/>
      <c r="G7" s="198" t="s">
        <v>53</v>
      </c>
      <c r="H7" s="198"/>
      <c r="I7" s="198" t="s">
        <v>52</v>
      </c>
      <c r="J7" s="198"/>
      <c r="K7" s="198" t="s">
        <v>105</v>
      </c>
      <c r="L7" s="198"/>
      <c r="M7" s="198" t="s">
        <v>106</v>
      </c>
      <c r="N7" s="198"/>
      <c r="O7" s="198" t="s">
        <v>51</v>
      </c>
      <c r="P7" s="198"/>
      <c r="Q7" s="202"/>
      <c r="R7" s="198"/>
      <c r="S7" s="200"/>
    </row>
    <row r="8" spans="1:20" s="7" customFormat="1" ht="22.5" customHeight="1">
      <c r="A8" s="212"/>
      <c r="B8" s="214"/>
      <c r="C8" s="202"/>
      <c r="D8" s="202"/>
      <c r="E8" s="204" t="s">
        <v>7</v>
      </c>
      <c r="F8" s="204" t="s">
        <v>8</v>
      </c>
      <c r="G8" s="204" t="s">
        <v>56</v>
      </c>
      <c r="H8" s="204" t="s">
        <v>57</v>
      </c>
      <c r="I8" s="204" t="s">
        <v>58</v>
      </c>
      <c r="J8" s="204" t="s">
        <v>59</v>
      </c>
      <c r="K8" s="204" t="s">
        <v>107</v>
      </c>
      <c r="L8" s="204" t="s">
        <v>108</v>
      </c>
      <c r="M8" s="204" t="s">
        <v>109</v>
      </c>
      <c r="N8" s="204" t="s">
        <v>110</v>
      </c>
      <c r="O8" s="204" t="s">
        <v>60</v>
      </c>
      <c r="P8" s="204" t="s">
        <v>61</v>
      </c>
      <c r="Q8" s="202"/>
      <c r="R8" s="198"/>
      <c r="S8" s="200"/>
    </row>
    <row r="9" spans="1:20" s="7" customFormat="1" ht="108.75" customHeight="1">
      <c r="A9" s="212"/>
      <c r="B9" s="214"/>
      <c r="C9" s="203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3"/>
      <c r="R9" s="198"/>
      <c r="S9" s="200"/>
      <c r="T9" s="8"/>
    </row>
    <row r="10" spans="1:20" s="9" customFormat="1" ht="22.5">
      <c r="A10" s="134"/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4"/>
    </row>
    <row r="11" spans="1:20" s="9" customFormat="1" ht="22.5">
      <c r="A11" s="137"/>
      <c r="B11" s="15" t="s">
        <v>5</v>
      </c>
      <c r="C11" s="158">
        <f>C12+C22</f>
        <v>14020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37"/>
    </row>
    <row r="12" spans="1:20" s="9" customFormat="1" ht="45">
      <c r="A12" s="138" t="s">
        <v>62</v>
      </c>
      <c r="B12" s="152" t="s">
        <v>69</v>
      </c>
      <c r="C12" s="157">
        <f>C13+C19</f>
        <v>12636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39"/>
    </row>
    <row r="13" spans="1:20" s="10" customFormat="1" ht="45">
      <c r="A13" s="138" t="s">
        <v>136</v>
      </c>
      <c r="B13" s="133" t="s">
        <v>137</v>
      </c>
      <c r="C13" s="109">
        <f>SUM(C14:C18)</f>
        <v>11074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40"/>
    </row>
    <row r="14" spans="1:20" s="10" customFormat="1" ht="46.5">
      <c r="A14" s="141">
        <v>1</v>
      </c>
      <c r="B14" s="16" t="s">
        <v>95</v>
      </c>
      <c r="C14" s="108">
        <v>2000</v>
      </c>
      <c r="D14" s="110">
        <v>1</v>
      </c>
      <c r="E14" s="111"/>
      <c r="F14" s="111"/>
      <c r="G14" s="110">
        <v>0.05</v>
      </c>
      <c r="H14" s="110">
        <v>0.05</v>
      </c>
      <c r="I14" s="110">
        <v>0.35</v>
      </c>
      <c r="J14" s="110">
        <f>I14-G14</f>
        <v>0.3</v>
      </c>
      <c r="K14" s="110">
        <v>0.5</v>
      </c>
      <c r="L14" s="110">
        <f>K14-I14</f>
        <v>0.15000000000000002</v>
      </c>
      <c r="M14" s="110">
        <v>0.75</v>
      </c>
      <c r="N14" s="110">
        <f>M14-K14</f>
        <v>0.25</v>
      </c>
      <c r="O14" s="110">
        <v>1</v>
      </c>
      <c r="P14" s="110">
        <f>O14-M14</f>
        <v>0.25</v>
      </c>
      <c r="Q14" s="110"/>
      <c r="R14" s="110"/>
      <c r="S14" s="142"/>
    </row>
    <row r="15" spans="1:20" s="10" customFormat="1" ht="46.5">
      <c r="A15" s="141">
        <v>2</v>
      </c>
      <c r="B15" s="16" t="s">
        <v>96</v>
      </c>
      <c r="C15" s="108">
        <v>2000</v>
      </c>
      <c r="D15" s="110">
        <v>1</v>
      </c>
      <c r="E15" s="111"/>
      <c r="F15" s="111"/>
      <c r="G15" s="110">
        <v>0.05</v>
      </c>
      <c r="H15" s="110">
        <v>0.05</v>
      </c>
      <c r="I15" s="110">
        <v>0.45</v>
      </c>
      <c r="J15" s="110">
        <f t="shared" ref="J15:J18" si="0">I15-G15</f>
        <v>0.4</v>
      </c>
      <c r="K15" s="110">
        <v>0.6</v>
      </c>
      <c r="L15" s="110">
        <f t="shared" ref="L15:L18" si="1">K15-I15</f>
        <v>0.14999999999999997</v>
      </c>
      <c r="M15" s="110">
        <v>0.8</v>
      </c>
      <c r="N15" s="110">
        <f t="shared" ref="N15:N18" si="2">M15-K15</f>
        <v>0.20000000000000007</v>
      </c>
      <c r="O15" s="110">
        <v>1</v>
      </c>
      <c r="P15" s="110">
        <f t="shared" ref="P15:P18" si="3">O15-M15</f>
        <v>0.19999999999999996</v>
      </c>
      <c r="Q15" s="110"/>
      <c r="R15" s="110"/>
      <c r="S15" s="142"/>
    </row>
    <row r="16" spans="1:20" s="10" customFormat="1">
      <c r="A16" s="141">
        <v>3</v>
      </c>
      <c r="B16" s="16" t="s">
        <v>97</v>
      </c>
      <c r="C16" s="108">
        <v>1467</v>
      </c>
      <c r="D16" s="110">
        <v>1</v>
      </c>
      <c r="E16" s="111"/>
      <c r="F16" s="111"/>
      <c r="G16" s="110">
        <v>0.06</v>
      </c>
      <c r="H16" s="110">
        <v>0.06</v>
      </c>
      <c r="I16" s="110">
        <v>0.55000000000000004</v>
      </c>
      <c r="J16" s="110">
        <f t="shared" si="0"/>
        <v>0.49000000000000005</v>
      </c>
      <c r="K16" s="110">
        <v>0.7</v>
      </c>
      <c r="L16" s="110">
        <f t="shared" si="1"/>
        <v>0.14999999999999991</v>
      </c>
      <c r="M16" s="110">
        <v>0.85</v>
      </c>
      <c r="N16" s="110">
        <f t="shared" si="2"/>
        <v>0.15000000000000002</v>
      </c>
      <c r="O16" s="110">
        <v>1</v>
      </c>
      <c r="P16" s="110">
        <f t="shared" si="3"/>
        <v>0.15000000000000002</v>
      </c>
      <c r="Q16" s="110"/>
      <c r="R16" s="110"/>
      <c r="S16" s="142"/>
    </row>
    <row r="17" spans="1:19" s="10" customFormat="1">
      <c r="A17" s="141">
        <v>4</v>
      </c>
      <c r="B17" s="16" t="s">
        <v>100</v>
      </c>
      <c r="C17" s="108">
        <v>4000</v>
      </c>
      <c r="D17" s="110">
        <v>1</v>
      </c>
      <c r="E17" s="111"/>
      <c r="F17" s="111"/>
      <c r="G17" s="110">
        <v>0.04</v>
      </c>
      <c r="H17" s="110">
        <v>0.04</v>
      </c>
      <c r="I17" s="110">
        <v>0.35</v>
      </c>
      <c r="J17" s="110">
        <f t="shared" si="0"/>
        <v>0.31</v>
      </c>
      <c r="K17" s="110">
        <v>0.5</v>
      </c>
      <c r="L17" s="110">
        <f t="shared" si="1"/>
        <v>0.15000000000000002</v>
      </c>
      <c r="M17" s="110">
        <v>0.75</v>
      </c>
      <c r="N17" s="110">
        <f t="shared" si="2"/>
        <v>0.25</v>
      </c>
      <c r="O17" s="110">
        <v>1</v>
      </c>
      <c r="P17" s="110">
        <f t="shared" si="3"/>
        <v>0.25</v>
      </c>
      <c r="Q17" s="110"/>
      <c r="R17" s="110"/>
      <c r="S17" s="142"/>
    </row>
    <row r="18" spans="1:19" s="10" customFormat="1" ht="69.75">
      <c r="A18" s="141">
        <v>5</v>
      </c>
      <c r="B18" s="16" t="s">
        <v>101</v>
      </c>
      <c r="C18" s="108">
        <v>1607</v>
      </c>
      <c r="D18" s="110">
        <v>1</v>
      </c>
      <c r="E18" s="111"/>
      <c r="F18" s="111"/>
      <c r="G18" s="110">
        <v>0.08</v>
      </c>
      <c r="H18" s="110">
        <v>0.08</v>
      </c>
      <c r="I18" s="110">
        <v>0.7</v>
      </c>
      <c r="J18" s="110">
        <f t="shared" si="0"/>
        <v>0.62</v>
      </c>
      <c r="K18" s="110">
        <v>0.8</v>
      </c>
      <c r="L18" s="110">
        <f t="shared" si="1"/>
        <v>0.10000000000000009</v>
      </c>
      <c r="M18" s="110">
        <v>0.9</v>
      </c>
      <c r="N18" s="110">
        <f t="shared" si="2"/>
        <v>9.9999999999999978E-2</v>
      </c>
      <c r="O18" s="110">
        <v>1</v>
      </c>
      <c r="P18" s="110">
        <f t="shared" si="3"/>
        <v>9.9999999999999978E-2</v>
      </c>
      <c r="Q18" s="110"/>
      <c r="R18" s="110"/>
      <c r="S18" s="142"/>
    </row>
    <row r="19" spans="1:19" s="10" customFormat="1" ht="61.5" customHeight="1">
      <c r="A19" s="143" t="s">
        <v>138</v>
      </c>
      <c r="B19" s="17" t="s">
        <v>139</v>
      </c>
      <c r="C19" s="109">
        <f>SUM(C20:C21)</f>
        <v>1562</v>
      </c>
      <c r="D19" s="110"/>
      <c r="E19" s="111"/>
      <c r="F19" s="111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42"/>
    </row>
    <row r="20" spans="1:19" s="10" customFormat="1" ht="46.5">
      <c r="A20" s="141">
        <v>1</v>
      </c>
      <c r="B20" s="16" t="s">
        <v>98</v>
      </c>
      <c r="C20" s="108">
        <v>500</v>
      </c>
      <c r="D20" s="110">
        <v>1</v>
      </c>
      <c r="E20" s="111"/>
      <c r="F20" s="111"/>
      <c r="G20" s="110">
        <v>0.18</v>
      </c>
      <c r="H20" s="110">
        <v>0.18</v>
      </c>
      <c r="I20" s="110">
        <v>1</v>
      </c>
      <c r="J20" s="110">
        <f>I20-G20</f>
        <v>0.82000000000000006</v>
      </c>
      <c r="K20" s="110">
        <v>1</v>
      </c>
      <c r="L20" s="110">
        <f>K20-I20</f>
        <v>0</v>
      </c>
      <c r="M20" s="110">
        <v>1</v>
      </c>
      <c r="N20" s="110">
        <f>M20-K20</f>
        <v>0</v>
      </c>
      <c r="O20" s="110">
        <v>1</v>
      </c>
      <c r="P20" s="110">
        <f>O20-M20</f>
        <v>0</v>
      </c>
      <c r="Q20" s="110"/>
      <c r="R20" s="110"/>
      <c r="S20" s="142"/>
    </row>
    <row r="21" spans="1:19" s="10" customFormat="1" ht="69.75">
      <c r="A21" s="141">
        <v>2</v>
      </c>
      <c r="B21" s="16" t="s">
        <v>99</v>
      </c>
      <c r="C21" s="108">
        <v>1062</v>
      </c>
      <c r="D21" s="110">
        <v>1</v>
      </c>
      <c r="E21" s="111"/>
      <c r="F21" s="111"/>
      <c r="G21" s="110">
        <v>0.15</v>
      </c>
      <c r="H21" s="110">
        <v>0.15</v>
      </c>
      <c r="I21" s="110">
        <v>1</v>
      </c>
      <c r="J21" s="110">
        <f>I21-G21</f>
        <v>0.85</v>
      </c>
      <c r="K21" s="110">
        <v>1</v>
      </c>
      <c r="L21" s="110">
        <f>K21-I21</f>
        <v>0</v>
      </c>
      <c r="M21" s="110">
        <v>1</v>
      </c>
      <c r="N21" s="110">
        <f>M21-K21</f>
        <v>0</v>
      </c>
      <c r="O21" s="110">
        <v>1</v>
      </c>
      <c r="P21" s="110">
        <f>O21-M21</f>
        <v>0</v>
      </c>
      <c r="Q21" s="110"/>
      <c r="R21" s="110"/>
      <c r="S21" s="142"/>
    </row>
    <row r="22" spans="1:19" s="9" customFormat="1" ht="45.75">
      <c r="A22" s="143" t="s">
        <v>64</v>
      </c>
      <c r="B22" s="17" t="s">
        <v>67</v>
      </c>
      <c r="C22" s="109">
        <f>SUM(C23:C24)</f>
        <v>1384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44"/>
    </row>
    <row r="23" spans="1:19" s="9" customFormat="1" ht="46.5">
      <c r="A23" s="145">
        <v>1</v>
      </c>
      <c r="B23" s="107" t="s">
        <v>102</v>
      </c>
      <c r="C23" s="108">
        <v>737</v>
      </c>
      <c r="D23" s="110">
        <v>1</v>
      </c>
      <c r="E23" s="112"/>
      <c r="F23" s="112"/>
      <c r="G23" s="110">
        <v>0.05</v>
      </c>
      <c r="H23" s="110">
        <v>0.05</v>
      </c>
      <c r="I23" s="110">
        <v>0.45</v>
      </c>
      <c r="J23" s="110">
        <f>I23-G23</f>
        <v>0.4</v>
      </c>
      <c r="K23" s="110">
        <v>0.6</v>
      </c>
      <c r="L23" s="110">
        <f>K23-I23</f>
        <v>0.14999999999999997</v>
      </c>
      <c r="M23" s="110">
        <v>0.8</v>
      </c>
      <c r="N23" s="110">
        <f>M23-K23</f>
        <v>0.20000000000000007</v>
      </c>
      <c r="O23" s="110">
        <v>1</v>
      </c>
      <c r="P23" s="110">
        <f>O23-M23</f>
        <v>0.19999999999999996</v>
      </c>
      <c r="Q23" s="112"/>
      <c r="R23" s="112"/>
      <c r="S23" s="144"/>
    </row>
    <row r="24" spans="1:19" s="9" customFormat="1" ht="46.5">
      <c r="A24" s="146">
        <v>2</v>
      </c>
      <c r="B24" s="147" t="s">
        <v>130</v>
      </c>
      <c r="C24" s="148">
        <v>647</v>
      </c>
      <c r="D24" s="149">
        <v>1</v>
      </c>
      <c r="E24" s="150"/>
      <c r="F24" s="150"/>
      <c r="G24" s="149">
        <v>0.05</v>
      </c>
      <c r="H24" s="149">
        <v>0.05</v>
      </c>
      <c r="I24" s="149">
        <v>0.45</v>
      </c>
      <c r="J24" s="149">
        <f>I24-G24</f>
        <v>0.4</v>
      </c>
      <c r="K24" s="149">
        <v>0.6</v>
      </c>
      <c r="L24" s="149">
        <f>K24-I24</f>
        <v>0.14999999999999997</v>
      </c>
      <c r="M24" s="149">
        <v>0.8</v>
      </c>
      <c r="N24" s="149">
        <f>M24-K24</f>
        <v>0.20000000000000007</v>
      </c>
      <c r="O24" s="149">
        <v>1</v>
      </c>
      <c r="P24" s="149">
        <f>O24-M24</f>
        <v>0.19999999999999996</v>
      </c>
      <c r="Q24" s="150"/>
      <c r="R24" s="150"/>
      <c r="S24" s="151"/>
    </row>
    <row r="25" spans="1:19" s="13" customFormat="1">
      <c r="A25" s="12"/>
    </row>
    <row r="26" spans="1:19" s="13" customFormat="1">
      <c r="A26" s="12"/>
      <c r="B26" s="14"/>
    </row>
    <row r="27" spans="1:19" s="13" customFormat="1">
      <c r="A27" s="12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</row>
    <row r="28" spans="1:19" s="13" customFormat="1">
      <c r="A28" s="12"/>
      <c r="B28" s="10"/>
    </row>
    <row r="29" spans="1:19" s="13" customFormat="1">
      <c r="A29" s="12"/>
      <c r="B29" s="10"/>
    </row>
    <row r="30" spans="1:19" s="13" customFormat="1">
      <c r="A30" s="12"/>
      <c r="B30" s="10"/>
    </row>
    <row r="31" spans="1:19" s="13" customFormat="1">
      <c r="A31" s="12"/>
    </row>
    <row r="32" spans="1:19" s="13" customFormat="1">
      <c r="A32" s="12"/>
    </row>
    <row r="33" spans="1:1" s="13" customFormat="1">
      <c r="A33" s="12"/>
    </row>
    <row r="34" spans="1:1" s="13" customFormat="1">
      <c r="A34" s="12"/>
    </row>
    <row r="35" spans="1:1" s="13" customFormat="1">
      <c r="A35" s="12"/>
    </row>
    <row r="36" spans="1:1" s="13" customFormat="1">
      <c r="A36" s="12"/>
    </row>
  </sheetData>
  <mergeCells count="32">
    <mergeCell ref="A1:B1"/>
    <mergeCell ref="A2:S2"/>
    <mergeCell ref="A3:S3"/>
    <mergeCell ref="A4:S4"/>
    <mergeCell ref="A6:A9"/>
    <mergeCell ref="B6:B9"/>
    <mergeCell ref="I7:J7"/>
    <mergeCell ref="C6:C9"/>
    <mergeCell ref="E8:E9"/>
    <mergeCell ref="F8:F9"/>
    <mergeCell ref="G8:G9"/>
    <mergeCell ref="H8:H9"/>
    <mergeCell ref="I8:I9"/>
    <mergeCell ref="K7:L7"/>
    <mergeCell ref="K8:K9"/>
    <mergeCell ref="L8:L9"/>
    <mergeCell ref="D6:D9"/>
    <mergeCell ref="O7:P7"/>
    <mergeCell ref="J8:J9"/>
    <mergeCell ref="P8:P9"/>
    <mergeCell ref="B27:S27"/>
    <mergeCell ref="O8:O9"/>
    <mergeCell ref="Q6:Q9"/>
    <mergeCell ref="M7:N7"/>
    <mergeCell ref="M8:M9"/>
    <mergeCell ref="N8:N9"/>
    <mergeCell ref="R5:S5"/>
    <mergeCell ref="R6:R9"/>
    <mergeCell ref="S6:S9"/>
    <mergeCell ref="E7:F7"/>
    <mergeCell ref="G7:H7"/>
    <mergeCell ref="E6:P6"/>
  </mergeCells>
  <printOptions horizontalCentered="1"/>
  <pageMargins left="0.24" right="0" top="0.48" bottom="0.38" header="0.2" footer="0.2"/>
  <pageSetup paperSize="9" scale="3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0" zoomScaleNormal="80" workbookViewId="0">
      <selection activeCell="N15" sqref="N15"/>
    </sheetView>
  </sheetViews>
  <sheetFormatPr defaultColWidth="9" defaultRowHeight="18.75"/>
  <cols>
    <col min="1" max="1" width="6.33203125" style="99" customWidth="1"/>
    <col min="2" max="2" width="44" style="103" customWidth="1"/>
    <col min="3" max="3" width="11.109375" style="94" customWidth="1"/>
    <col min="4" max="4" width="10.21875" style="100" customWidth="1"/>
    <col min="5" max="8" width="11.33203125" style="100" bestFit="1" customWidth="1"/>
    <col min="9" max="9" width="9" style="100"/>
    <col min="10" max="12" width="11.33203125" style="100" bestFit="1" customWidth="1"/>
    <col min="13" max="13" width="9" style="100"/>
    <col min="14" max="16384" width="9" style="95"/>
  </cols>
  <sheetData>
    <row r="1" spans="1:13">
      <c r="A1" s="215" t="s">
        <v>94</v>
      </c>
      <c r="B1" s="215"/>
    </row>
    <row r="2" spans="1:13">
      <c r="A2" s="218" t="s">
        <v>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>
      <c r="A3" s="96"/>
      <c r="B3" s="98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</row>
    <row r="5" spans="1:13">
      <c r="A5" s="216" t="s">
        <v>80</v>
      </c>
      <c r="B5" s="216" t="s">
        <v>81</v>
      </c>
      <c r="C5" s="217" t="s">
        <v>92</v>
      </c>
      <c r="D5" s="217"/>
      <c r="E5" s="217"/>
      <c r="F5" s="217"/>
      <c r="G5" s="217"/>
      <c r="H5" s="217"/>
      <c r="I5" s="217"/>
      <c r="J5" s="217"/>
      <c r="K5" s="217"/>
      <c r="L5" s="217"/>
      <c r="M5" s="216" t="s">
        <v>2</v>
      </c>
    </row>
    <row r="6" spans="1:13" ht="150">
      <c r="A6" s="216"/>
      <c r="B6" s="216"/>
      <c r="C6" s="90" t="s">
        <v>82</v>
      </c>
      <c r="D6" s="90" t="s">
        <v>89</v>
      </c>
      <c r="E6" s="90" t="s">
        <v>83</v>
      </c>
      <c r="F6" s="90" t="s">
        <v>84</v>
      </c>
      <c r="G6" s="90" t="s">
        <v>85</v>
      </c>
      <c r="H6" s="90" t="s">
        <v>86</v>
      </c>
      <c r="I6" s="90" t="s">
        <v>88</v>
      </c>
      <c r="J6" s="90" t="s">
        <v>87</v>
      </c>
      <c r="K6" s="90" t="s">
        <v>90</v>
      </c>
      <c r="L6" s="90" t="s">
        <v>91</v>
      </c>
      <c r="M6" s="216" t="s">
        <v>2</v>
      </c>
    </row>
    <row r="7" spans="1:13">
      <c r="A7" s="92"/>
      <c r="B7" s="104"/>
      <c r="C7" s="10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>
      <c r="A8" s="102" t="s">
        <v>62</v>
      </c>
      <c r="B8" s="105" t="s">
        <v>69</v>
      </c>
      <c r="C8" s="10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37.5">
      <c r="A9" s="153" t="s">
        <v>136</v>
      </c>
      <c r="B9" s="154" t="s">
        <v>137</v>
      </c>
      <c r="C9" s="10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37.5">
      <c r="A10" s="92">
        <v>1</v>
      </c>
      <c r="B10" s="104" t="s">
        <v>95</v>
      </c>
      <c r="C10" s="101" t="s">
        <v>103</v>
      </c>
      <c r="D10" s="101" t="s">
        <v>104</v>
      </c>
      <c r="E10" s="159">
        <v>44823</v>
      </c>
      <c r="F10" s="159">
        <v>44827</v>
      </c>
      <c r="G10" s="159">
        <v>44841</v>
      </c>
      <c r="H10" s="159">
        <v>44844</v>
      </c>
      <c r="I10" s="159"/>
      <c r="J10" s="159">
        <v>44845</v>
      </c>
      <c r="K10" s="159">
        <f>J10+300</f>
        <v>45145</v>
      </c>
      <c r="L10" s="159">
        <f>K10+91</f>
        <v>45236</v>
      </c>
      <c r="M10" s="101"/>
    </row>
    <row r="11" spans="1:13" ht="37.5">
      <c r="A11" s="92">
        <v>2</v>
      </c>
      <c r="B11" s="104" t="s">
        <v>96</v>
      </c>
      <c r="C11" s="101" t="s">
        <v>103</v>
      </c>
      <c r="D11" s="101" t="s">
        <v>104</v>
      </c>
      <c r="E11" s="159">
        <v>44823</v>
      </c>
      <c r="F11" s="159">
        <v>44827</v>
      </c>
      <c r="G11" s="159">
        <v>44841</v>
      </c>
      <c r="H11" s="159">
        <v>44844</v>
      </c>
      <c r="I11" s="159"/>
      <c r="J11" s="159">
        <v>44845</v>
      </c>
      <c r="K11" s="159">
        <f t="shared" ref="K11:K14" si="0">J11+300</f>
        <v>45145</v>
      </c>
      <c r="L11" s="159">
        <f t="shared" ref="L11:L14" si="1">K11+91</f>
        <v>45236</v>
      </c>
      <c r="M11" s="101"/>
    </row>
    <row r="12" spans="1:13" ht="37.5">
      <c r="A12" s="92">
        <v>3</v>
      </c>
      <c r="B12" s="104" t="s">
        <v>97</v>
      </c>
      <c r="C12" s="101" t="s">
        <v>103</v>
      </c>
      <c r="D12" s="101" t="s">
        <v>104</v>
      </c>
      <c r="E12" s="159">
        <v>44823</v>
      </c>
      <c r="F12" s="159">
        <v>44827</v>
      </c>
      <c r="G12" s="159">
        <v>44841</v>
      </c>
      <c r="H12" s="159">
        <v>44844</v>
      </c>
      <c r="I12" s="159"/>
      <c r="J12" s="159">
        <v>44845</v>
      </c>
      <c r="K12" s="159">
        <f t="shared" si="0"/>
        <v>45145</v>
      </c>
      <c r="L12" s="159">
        <f t="shared" si="1"/>
        <v>45236</v>
      </c>
      <c r="M12" s="101"/>
    </row>
    <row r="13" spans="1:13" ht="37.5">
      <c r="A13" s="92">
        <v>4</v>
      </c>
      <c r="B13" s="104" t="s">
        <v>100</v>
      </c>
      <c r="C13" s="101" t="s">
        <v>103</v>
      </c>
      <c r="D13" s="101" t="s">
        <v>104</v>
      </c>
      <c r="E13" s="159">
        <v>44823</v>
      </c>
      <c r="F13" s="159">
        <v>44827</v>
      </c>
      <c r="G13" s="159">
        <v>44841</v>
      </c>
      <c r="H13" s="159">
        <v>44844</v>
      </c>
      <c r="I13" s="159"/>
      <c r="J13" s="159">
        <v>44845</v>
      </c>
      <c r="K13" s="159">
        <f t="shared" si="0"/>
        <v>45145</v>
      </c>
      <c r="L13" s="159">
        <f t="shared" si="1"/>
        <v>45236</v>
      </c>
      <c r="M13" s="101"/>
    </row>
    <row r="14" spans="1:13" ht="37.5">
      <c r="A14" s="92">
        <v>5</v>
      </c>
      <c r="B14" s="104" t="s">
        <v>101</v>
      </c>
      <c r="C14" s="101" t="s">
        <v>103</v>
      </c>
      <c r="D14" s="101" t="s">
        <v>104</v>
      </c>
      <c r="E14" s="159">
        <v>44823</v>
      </c>
      <c r="F14" s="159">
        <v>44827</v>
      </c>
      <c r="G14" s="159">
        <v>44841</v>
      </c>
      <c r="H14" s="159">
        <v>44844</v>
      </c>
      <c r="I14" s="159"/>
      <c r="J14" s="159">
        <v>44845</v>
      </c>
      <c r="K14" s="159">
        <f t="shared" si="0"/>
        <v>45145</v>
      </c>
      <c r="L14" s="159">
        <f t="shared" si="1"/>
        <v>45236</v>
      </c>
      <c r="M14" s="101"/>
    </row>
    <row r="15" spans="1:13" ht="37.5">
      <c r="A15" s="155" t="s">
        <v>138</v>
      </c>
      <c r="B15" s="156" t="s">
        <v>139</v>
      </c>
      <c r="C15" s="101"/>
      <c r="D15" s="101"/>
      <c r="E15" s="159"/>
      <c r="F15" s="159"/>
      <c r="G15" s="159"/>
      <c r="H15" s="159"/>
      <c r="I15" s="159"/>
      <c r="J15" s="159"/>
      <c r="K15" s="159"/>
      <c r="L15" s="159"/>
      <c r="M15" s="101"/>
    </row>
    <row r="16" spans="1:13" ht="37.5">
      <c r="A16" s="92">
        <v>1</v>
      </c>
      <c r="B16" s="104" t="s">
        <v>98</v>
      </c>
      <c r="C16" s="106">
        <v>44816</v>
      </c>
      <c r="D16" s="101" t="s">
        <v>104</v>
      </c>
      <c r="E16" s="159">
        <v>44823</v>
      </c>
      <c r="F16" s="159">
        <v>44827</v>
      </c>
      <c r="G16" s="159">
        <v>44841</v>
      </c>
      <c r="H16" s="159">
        <v>44844</v>
      </c>
      <c r="I16" s="159"/>
      <c r="J16" s="159">
        <v>44845</v>
      </c>
      <c r="K16" s="159">
        <f>J16+300</f>
        <v>45145</v>
      </c>
      <c r="L16" s="159">
        <f>K16+91</f>
        <v>45236</v>
      </c>
      <c r="M16" s="101"/>
    </row>
    <row r="17" spans="1:13" ht="37.5">
      <c r="A17" s="92">
        <v>2</v>
      </c>
      <c r="B17" s="104" t="s">
        <v>99</v>
      </c>
      <c r="C17" s="106">
        <v>44816</v>
      </c>
      <c r="D17" s="101" t="s">
        <v>104</v>
      </c>
      <c r="E17" s="159">
        <v>44823</v>
      </c>
      <c r="F17" s="159">
        <v>44827</v>
      </c>
      <c r="G17" s="159">
        <v>44841</v>
      </c>
      <c r="H17" s="159">
        <v>44844</v>
      </c>
      <c r="I17" s="159"/>
      <c r="J17" s="159">
        <v>44845</v>
      </c>
      <c r="K17" s="159">
        <f>J17+300</f>
        <v>45145</v>
      </c>
      <c r="L17" s="159">
        <f>K17+91</f>
        <v>45236</v>
      </c>
      <c r="M17" s="101"/>
    </row>
    <row r="18" spans="1:13" ht="38.25">
      <c r="A18" s="93" t="s">
        <v>64</v>
      </c>
      <c r="B18" s="90" t="s">
        <v>75</v>
      </c>
      <c r="C18" s="101"/>
      <c r="D18" s="101"/>
      <c r="E18" s="159"/>
      <c r="F18" s="159"/>
      <c r="G18" s="159"/>
      <c r="H18" s="159"/>
      <c r="I18" s="159"/>
      <c r="J18" s="159"/>
      <c r="K18" s="159"/>
      <c r="L18" s="159"/>
      <c r="M18" s="101"/>
    </row>
    <row r="19" spans="1:13" ht="37.5">
      <c r="A19" s="92">
        <v>1</v>
      </c>
      <c r="B19" s="104" t="s">
        <v>102</v>
      </c>
      <c r="C19" s="101" t="s">
        <v>103</v>
      </c>
      <c r="D19" s="101" t="s">
        <v>104</v>
      </c>
      <c r="E19" s="159">
        <v>44823</v>
      </c>
      <c r="F19" s="159">
        <v>44827</v>
      </c>
      <c r="G19" s="159">
        <v>44841</v>
      </c>
      <c r="H19" s="159">
        <v>44844</v>
      </c>
      <c r="I19" s="159"/>
      <c r="J19" s="159">
        <v>44845</v>
      </c>
      <c r="K19" s="159">
        <f>J19+180</f>
        <v>45025</v>
      </c>
      <c r="L19" s="159">
        <f>K19+90</f>
        <v>45115</v>
      </c>
      <c r="M19" s="101"/>
    </row>
    <row r="20" spans="1:13" ht="37.5" hidden="1">
      <c r="A20" s="102" t="s">
        <v>66</v>
      </c>
      <c r="B20" s="105" t="s">
        <v>65</v>
      </c>
      <c r="C20" s="101"/>
      <c r="D20" s="91"/>
      <c r="E20" s="160"/>
      <c r="F20" s="160"/>
      <c r="G20" s="160"/>
      <c r="H20" s="159">
        <v>44844</v>
      </c>
      <c r="I20" s="160"/>
      <c r="J20" s="160"/>
      <c r="K20" s="160"/>
      <c r="L20" s="160"/>
      <c r="M20" s="91"/>
    </row>
    <row r="21" spans="1:13" hidden="1">
      <c r="A21" s="92"/>
      <c r="B21" s="104"/>
      <c r="C21" s="101"/>
      <c r="D21" s="91"/>
      <c r="E21" s="160"/>
      <c r="F21" s="160"/>
      <c r="G21" s="160"/>
      <c r="H21" s="160"/>
      <c r="I21" s="160"/>
      <c r="J21" s="160"/>
      <c r="K21" s="160"/>
      <c r="L21" s="160"/>
      <c r="M21" s="91"/>
    </row>
    <row r="22" spans="1:13" hidden="1">
      <c r="A22" s="92"/>
      <c r="B22" s="104"/>
      <c r="C22" s="101"/>
      <c r="D22" s="91"/>
      <c r="E22" s="160"/>
      <c r="F22" s="160"/>
      <c r="G22" s="160"/>
      <c r="H22" s="160"/>
      <c r="I22" s="160"/>
      <c r="J22" s="160"/>
      <c r="K22" s="160"/>
      <c r="L22" s="160"/>
      <c r="M22" s="91"/>
    </row>
    <row r="23" spans="1:13" hidden="1">
      <c r="A23" s="92"/>
      <c r="B23" s="104"/>
      <c r="C23" s="101"/>
      <c r="D23" s="91"/>
      <c r="E23" s="160"/>
      <c r="F23" s="160"/>
      <c r="G23" s="160"/>
      <c r="H23" s="160"/>
      <c r="I23" s="160"/>
      <c r="J23" s="160"/>
      <c r="K23" s="160"/>
      <c r="L23" s="160"/>
      <c r="M23" s="91"/>
    </row>
    <row r="24" spans="1:13" hidden="1">
      <c r="A24" s="92"/>
      <c r="B24" s="104"/>
      <c r="C24" s="101"/>
      <c r="D24" s="91"/>
      <c r="E24" s="160"/>
      <c r="F24" s="160"/>
      <c r="G24" s="160"/>
      <c r="H24" s="160"/>
      <c r="I24" s="160"/>
      <c r="J24" s="160"/>
      <c r="K24" s="160"/>
      <c r="L24" s="160"/>
      <c r="M24" s="91"/>
    </row>
    <row r="25" spans="1:13" ht="37.5">
      <c r="A25" s="92">
        <v>2</v>
      </c>
      <c r="B25" s="104" t="s">
        <v>130</v>
      </c>
      <c r="C25" s="101" t="s">
        <v>103</v>
      </c>
      <c r="D25" s="101" t="s">
        <v>104</v>
      </c>
      <c r="E25" s="159">
        <v>44823</v>
      </c>
      <c r="F25" s="159">
        <v>44827</v>
      </c>
      <c r="G25" s="159">
        <v>44841</v>
      </c>
      <c r="H25" s="159">
        <v>44844</v>
      </c>
      <c r="I25" s="160"/>
      <c r="J25" s="159" t="s">
        <v>131</v>
      </c>
      <c r="K25" s="159" t="s">
        <v>133</v>
      </c>
      <c r="L25" s="159" t="s">
        <v>132</v>
      </c>
      <c r="M25" s="91"/>
    </row>
  </sheetData>
  <mergeCells count="6">
    <mergeCell ref="A1:B1"/>
    <mergeCell ref="B5:B6"/>
    <mergeCell ref="A5:A6"/>
    <mergeCell ref="C5:L5"/>
    <mergeCell ref="M5:M6"/>
    <mergeCell ref="A2:M2"/>
  </mergeCells>
  <pageMargins left="0.7" right="0.7" top="0.75" bottom="0.75" header="0.3" footer="0.3"/>
  <pageSetup paperSize="9" scale="8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4"/>
  <sheetViews>
    <sheetView tabSelected="1" topLeftCell="A16" workbookViewId="0">
      <selection activeCell="E26" sqref="E26"/>
    </sheetView>
  </sheetViews>
  <sheetFormatPr defaultColWidth="9" defaultRowHeight="15.75"/>
  <cols>
    <col min="1" max="1" width="3.77734375" style="18" customWidth="1"/>
    <col min="2" max="2" width="23.44140625" style="51" customWidth="1"/>
    <col min="3" max="3" width="10.6640625" style="18" customWidth="1"/>
    <col min="4" max="4" width="11.77734375" style="18" customWidth="1"/>
    <col min="5" max="5" width="9" style="18" customWidth="1"/>
    <col min="6" max="6" width="10.88671875" style="18" customWidth="1"/>
    <col min="7" max="11" width="9" style="52" customWidth="1"/>
    <col min="12" max="12" width="9" style="18" customWidth="1"/>
    <col min="13" max="13" width="8.6640625" style="18" hidden="1" customWidth="1"/>
    <col min="14" max="14" width="7.33203125" style="18" hidden="1" customWidth="1"/>
    <col min="15" max="15" width="8.44140625" style="18" hidden="1" customWidth="1"/>
    <col min="16" max="16" width="13.77734375" style="18" customWidth="1"/>
    <col min="17" max="17" width="8.6640625" style="18" hidden="1" customWidth="1"/>
    <col min="18" max="18" width="10.6640625" style="18" hidden="1" customWidth="1"/>
    <col min="19" max="19" width="7.88671875" style="18" hidden="1" customWidth="1"/>
    <col min="20" max="21" width="9" style="18" hidden="1" customWidth="1"/>
    <col min="22" max="22" width="6.6640625" style="18" hidden="1" customWidth="1"/>
    <col min="23" max="25" width="9.21875" style="18" hidden="1" customWidth="1"/>
    <col min="26" max="26" width="12" style="18" hidden="1" customWidth="1"/>
    <col min="27" max="28" width="9.6640625" style="18" hidden="1" customWidth="1"/>
    <col min="29" max="29" width="14.6640625" style="18" hidden="1" customWidth="1"/>
    <col min="30" max="30" width="8.33203125" style="51" customWidth="1"/>
    <col min="31" max="31" width="8.21875" style="18" hidden="1" customWidth="1"/>
    <col min="32" max="32" width="8.109375" style="18" hidden="1" customWidth="1"/>
    <col min="33" max="33" width="8.6640625" style="18" hidden="1" customWidth="1"/>
    <col min="34" max="34" width="8.88671875" style="18" hidden="1" customWidth="1"/>
    <col min="35" max="43" width="8.109375" style="18" hidden="1" customWidth="1"/>
    <col min="44" max="44" width="9.6640625" style="18" hidden="1" customWidth="1"/>
    <col min="45" max="45" width="8.88671875" style="18" hidden="1" customWidth="1"/>
    <col min="46" max="46" width="9.109375" style="18" hidden="1" customWidth="1"/>
    <col min="47" max="47" width="8.6640625" style="18" hidden="1" customWidth="1"/>
    <col min="48" max="49" width="8.109375" style="18" hidden="1" customWidth="1"/>
    <col min="50" max="50" width="8.88671875" style="18" hidden="1" customWidth="1"/>
    <col min="51" max="51" width="8.109375" style="18" hidden="1" customWidth="1"/>
    <col min="52" max="52" width="10.77734375" style="18" hidden="1" customWidth="1"/>
    <col min="53" max="53" width="9.88671875" style="18" hidden="1" customWidth="1"/>
    <col min="54" max="54" width="9.6640625" style="18" hidden="1" customWidth="1"/>
    <col min="55" max="67" width="8.109375" style="18" hidden="1" customWidth="1"/>
    <col min="68" max="68" width="0" style="18" hidden="1" customWidth="1"/>
    <col min="69" max="69" width="9.44140625" style="18" hidden="1" customWidth="1"/>
    <col min="70" max="70" width="0" style="18" hidden="1" customWidth="1"/>
    <col min="71" max="72" width="8.109375" style="18" hidden="1" customWidth="1"/>
    <col min="73" max="73" width="9.109375" style="18" hidden="1" customWidth="1"/>
    <col min="74" max="74" width="8.109375" style="18" hidden="1" customWidth="1"/>
    <col min="75" max="75" width="22.44140625" style="18" hidden="1" customWidth="1"/>
    <col min="76" max="76" width="54.77734375" style="18" hidden="1" customWidth="1"/>
    <col min="77" max="77" width="13.44140625" style="18" hidden="1" customWidth="1"/>
    <col min="78" max="78" width="12.21875" style="18" hidden="1" customWidth="1"/>
    <col min="79" max="79" width="80.6640625" style="18" hidden="1" customWidth="1"/>
    <col min="80" max="80" width="12" style="18" hidden="1" customWidth="1"/>
    <col min="81" max="81" width="10.88671875" style="18" hidden="1" customWidth="1"/>
    <col min="82" max="82" width="0" style="18" hidden="1" customWidth="1"/>
    <col min="83" max="83" width="67" style="18" hidden="1" customWidth="1"/>
    <col min="84" max="84" width="29.6640625" style="18" hidden="1" customWidth="1"/>
    <col min="85" max="85" width="0" style="18" hidden="1" customWidth="1"/>
    <col min="86" max="86" width="10.88671875" style="18" hidden="1" customWidth="1"/>
    <col min="87" max="94" width="0" style="18" hidden="1" customWidth="1"/>
    <col min="95" max="95" width="0.77734375" style="18" customWidth="1"/>
    <col min="96" max="96" width="3.21875" style="18" customWidth="1"/>
    <col min="97" max="97" width="5" style="18" customWidth="1"/>
    <col min="98" max="98" width="80.77734375" style="18" customWidth="1"/>
    <col min="99" max="104" width="9" style="18"/>
    <col min="105" max="105" width="41.44140625" style="18" customWidth="1"/>
    <col min="106" max="16384" width="9" style="18"/>
  </cols>
  <sheetData>
    <row r="1" spans="1:98" ht="18.75">
      <c r="A1" s="221" t="s">
        <v>141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</row>
    <row r="2" spans="1:98" s="71" customFormat="1" ht="20.25">
      <c r="A2" s="222" t="s">
        <v>158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</row>
    <row r="3" spans="1:98" s="71" customFormat="1" ht="20.25" hidden="1">
      <c r="A3" s="222" t="s">
        <v>157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4" spans="1:98" ht="16.5" thickBot="1">
      <c r="A4" s="33"/>
      <c r="B4" s="47"/>
      <c r="C4" s="33"/>
      <c r="D4" s="33"/>
      <c r="E4" s="33"/>
      <c r="F4" s="21"/>
      <c r="G4" s="223" t="s">
        <v>11</v>
      </c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</row>
    <row r="5" spans="1:98" s="72" customFormat="1" ht="15" customHeight="1">
      <c r="A5" s="171" t="s">
        <v>47</v>
      </c>
      <c r="B5" s="171" t="s">
        <v>1</v>
      </c>
      <c r="C5" s="171" t="s">
        <v>12</v>
      </c>
      <c r="D5" s="171" t="s">
        <v>140</v>
      </c>
      <c r="E5" s="171" t="s">
        <v>14</v>
      </c>
      <c r="F5" s="171" t="s">
        <v>163</v>
      </c>
      <c r="G5" s="171"/>
      <c r="H5" s="171"/>
      <c r="I5" s="226" t="s">
        <v>17</v>
      </c>
      <c r="J5" s="231"/>
      <c r="K5" s="232"/>
      <c r="L5" s="193" t="s">
        <v>156</v>
      </c>
      <c r="M5" s="227"/>
      <c r="N5" s="227"/>
      <c r="O5" s="227"/>
      <c r="P5" s="193" t="s">
        <v>32</v>
      </c>
      <c r="Q5" s="186" t="s">
        <v>18</v>
      </c>
      <c r="R5" s="186"/>
      <c r="S5" s="185" t="s">
        <v>19</v>
      </c>
      <c r="T5" s="185"/>
      <c r="U5" s="185"/>
      <c r="V5" s="185"/>
      <c r="W5" s="185" t="s">
        <v>49</v>
      </c>
      <c r="X5" s="185"/>
      <c r="Y5" s="185"/>
      <c r="Z5" s="185"/>
      <c r="AA5" s="185" t="s">
        <v>43</v>
      </c>
      <c r="AB5" s="185"/>
      <c r="AC5" s="185" t="s">
        <v>46</v>
      </c>
      <c r="AD5" s="171" t="s">
        <v>2</v>
      </c>
      <c r="AE5" s="175" t="s">
        <v>20</v>
      </c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6"/>
      <c r="AZ5" s="179" t="s">
        <v>21</v>
      </c>
      <c r="BA5" s="180"/>
      <c r="BB5" s="181" t="s">
        <v>22</v>
      </c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6"/>
      <c r="BW5" s="182" t="s">
        <v>2</v>
      </c>
    </row>
    <row r="6" spans="1:98" s="72" customFormat="1" ht="14.25">
      <c r="A6" s="171"/>
      <c r="B6" s="171"/>
      <c r="C6" s="171"/>
      <c r="D6" s="171"/>
      <c r="E6" s="171"/>
      <c r="F6" s="171"/>
      <c r="G6" s="171"/>
      <c r="H6" s="171"/>
      <c r="I6" s="224"/>
      <c r="J6" s="225"/>
      <c r="K6" s="235"/>
      <c r="L6" s="219"/>
      <c r="M6" s="168"/>
      <c r="N6" s="168"/>
      <c r="O6" s="168"/>
      <c r="P6" s="219"/>
      <c r="Q6" s="167"/>
      <c r="R6" s="167"/>
      <c r="S6" s="185" t="s">
        <v>23</v>
      </c>
      <c r="T6" s="185"/>
      <c r="U6" s="185" t="s">
        <v>24</v>
      </c>
      <c r="V6" s="185"/>
      <c r="W6" s="185"/>
      <c r="X6" s="185"/>
      <c r="Y6" s="185"/>
      <c r="Z6" s="185"/>
      <c r="AA6" s="185"/>
      <c r="AB6" s="185"/>
      <c r="AC6" s="185"/>
      <c r="AD6" s="171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4"/>
      <c r="AZ6" s="75"/>
      <c r="BA6" s="76"/>
      <c r="BB6" s="77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4"/>
      <c r="BW6" s="183"/>
    </row>
    <row r="7" spans="1:98" s="72" customFormat="1" ht="18.75" customHeight="1">
      <c r="A7" s="171"/>
      <c r="B7" s="171"/>
      <c r="C7" s="171"/>
      <c r="D7" s="171"/>
      <c r="E7" s="171"/>
      <c r="F7" s="171" t="s">
        <v>25</v>
      </c>
      <c r="G7" s="186" t="s">
        <v>26</v>
      </c>
      <c r="H7" s="186"/>
      <c r="I7" s="178" t="s">
        <v>27</v>
      </c>
      <c r="J7" s="234" t="s">
        <v>164</v>
      </c>
      <c r="K7" s="233" t="s">
        <v>165</v>
      </c>
      <c r="L7" s="219"/>
      <c r="M7" s="186" t="s">
        <v>70</v>
      </c>
      <c r="N7" s="186"/>
      <c r="O7" s="186"/>
      <c r="P7" s="219"/>
      <c r="Q7" s="167"/>
      <c r="R7" s="167"/>
      <c r="S7" s="185" t="s">
        <v>28</v>
      </c>
      <c r="T7" s="185" t="s">
        <v>29</v>
      </c>
      <c r="U7" s="185" t="s">
        <v>28</v>
      </c>
      <c r="V7" s="185" t="s">
        <v>29</v>
      </c>
      <c r="W7" s="186" t="s">
        <v>27</v>
      </c>
      <c r="X7" s="191" t="s">
        <v>70</v>
      </c>
      <c r="Y7" s="192"/>
      <c r="Z7" s="193"/>
      <c r="AA7" s="185" t="s">
        <v>44</v>
      </c>
      <c r="AB7" s="185" t="s">
        <v>45</v>
      </c>
      <c r="AC7" s="185"/>
      <c r="AD7" s="171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4"/>
      <c r="AZ7" s="75"/>
      <c r="BA7" s="76"/>
      <c r="BB7" s="77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4"/>
      <c r="BW7" s="183"/>
    </row>
    <row r="8" spans="1:98" s="72" customFormat="1" ht="19.149999999999999" customHeight="1">
      <c r="A8" s="171"/>
      <c r="B8" s="171"/>
      <c r="C8" s="171"/>
      <c r="D8" s="171"/>
      <c r="E8" s="171"/>
      <c r="F8" s="171"/>
      <c r="G8" s="186"/>
      <c r="H8" s="186"/>
      <c r="I8" s="186"/>
      <c r="J8" s="171"/>
      <c r="K8" s="233"/>
      <c r="L8" s="219"/>
      <c r="M8" s="186" t="s">
        <v>71</v>
      </c>
      <c r="N8" s="186" t="s">
        <v>72</v>
      </c>
      <c r="O8" s="186" t="s">
        <v>73</v>
      </c>
      <c r="P8" s="219"/>
      <c r="Q8" s="167"/>
      <c r="R8" s="167"/>
      <c r="S8" s="185"/>
      <c r="T8" s="185"/>
      <c r="U8" s="185"/>
      <c r="V8" s="185"/>
      <c r="W8" s="186"/>
      <c r="X8" s="177" t="s">
        <v>71</v>
      </c>
      <c r="Y8" s="177" t="s">
        <v>72</v>
      </c>
      <c r="Z8" s="177" t="s">
        <v>73</v>
      </c>
      <c r="AA8" s="185"/>
      <c r="AB8" s="185"/>
      <c r="AC8" s="185"/>
      <c r="AD8" s="171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4"/>
      <c r="AZ8" s="75"/>
      <c r="BA8" s="76"/>
      <c r="BB8" s="77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4"/>
      <c r="BW8" s="183"/>
    </row>
    <row r="9" spans="1:98" s="72" customFormat="1" ht="32.25" customHeight="1">
      <c r="A9" s="171"/>
      <c r="B9" s="171"/>
      <c r="C9" s="171"/>
      <c r="D9" s="171"/>
      <c r="E9" s="171"/>
      <c r="F9" s="171"/>
      <c r="G9" s="167" t="s">
        <v>27</v>
      </c>
      <c r="H9" s="167" t="s">
        <v>29</v>
      </c>
      <c r="I9" s="186"/>
      <c r="J9" s="171"/>
      <c r="K9" s="234"/>
      <c r="L9" s="220"/>
      <c r="M9" s="186"/>
      <c r="N9" s="186"/>
      <c r="O9" s="186"/>
      <c r="P9" s="220"/>
      <c r="Q9" s="167" t="s">
        <v>30</v>
      </c>
      <c r="R9" s="167" t="s">
        <v>31</v>
      </c>
      <c r="S9" s="185"/>
      <c r="T9" s="185"/>
      <c r="U9" s="185"/>
      <c r="V9" s="185"/>
      <c r="W9" s="186"/>
      <c r="X9" s="178"/>
      <c r="Y9" s="178"/>
      <c r="Z9" s="178"/>
      <c r="AA9" s="185"/>
      <c r="AB9" s="185"/>
      <c r="AC9" s="185"/>
      <c r="AD9" s="228"/>
      <c r="AE9" s="80"/>
      <c r="AF9" s="79"/>
      <c r="AG9" s="79"/>
      <c r="AH9" s="78"/>
      <c r="AI9" s="78"/>
      <c r="AJ9" s="79"/>
      <c r="AK9" s="79"/>
      <c r="AL9" s="79"/>
      <c r="AM9" s="79"/>
      <c r="AN9" s="79"/>
      <c r="AO9" s="79"/>
      <c r="AP9" s="79"/>
      <c r="AQ9" s="79"/>
      <c r="AR9" s="81"/>
      <c r="AS9" s="78"/>
      <c r="AT9" s="79"/>
      <c r="AU9" s="79"/>
      <c r="AV9" s="79"/>
      <c r="AW9" s="79"/>
      <c r="AX9" s="79"/>
      <c r="AY9" s="79"/>
      <c r="AZ9" s="82"/>
      <c r="BA9" s="83"/>
      <c r="BB9" s="84"/>
      <c r="BC9" s="79"/>
      <c r="BD9" s="79"/>
      <c r="BE9" s="78"/>
      <c r="BF9" s="78"/>
      <c r="BG9" s="79"/>
      <c r="BH9" s="79"/>
      <c r="BI9" s="79"/>
      <c r="BJ9" s="79"/>
      <c r="BK9" s="79"/>
      <c r="BL9" s="79"/>
      <c r="BM9" s="79"/>
      <c r="BN9" s="79"/>
      <c r="BO9" s="81"/>
      <c r="BP9" s="78"/>
      <c r="BQ9" s="79"/>
      <c r="BR9" s="79"/>
      <c r="BS9" s="79"/>
      <c r="BT9" s="79"/>
      <c r="BU9" s="79"/>
      <c r="BV9" s="79"/>
      <c r="BW9" s="184"/>
      <c r="BX9" s="72" t="s">
        <v>32</v>
      </c>
      <c r="BY9" s="72" t="s">
        <v>33</v>
      </c>
      <c r="BZ9" s="72" t="s">
        <v>34</v>
      </c>
      <c r="CA9" s="72" t="s">
        <v>35</v>
      </c>
      <c r="CB9" s="72" t="s">
        <v>36</v>
      </c>
      <c r="CC9" s="72" t="s">
        <v>37</v>
      </c>
      <c r="CD9" s="72" t="s">
        <v>38</v>
      </c>
      <c r="CE9" s="72" t="s">
        <v>39</v>
      </c>
      <c r="CF9" s="72" t="s">
        <v>40</v>
      </c>
      <c r="CG9" s="72" t="s">
        <v>41</v>
      </c>
      <c r="CH9" s="72" t="s">
        <v>42</v>
      </c>
    </row>
    <row r="10" spans="1:98" s="33" customFormat="1">
      <c r="A10" s="229"/>
      <c r="B10" s="117" t="s">
        <v>5</v>
      </c>
      <c r="C10" s="57"/>
      <c r="D10" s="57"/>
      <c r="E10" s="57"/>
      <c r="F10" s="30"/>
      <c r="G10" s="166">
        <f t="shared" ref="G10:K10" si="0">+G11+G17</f>
        <v>27996</v>
      </c>
      <c r="H10" s="166">
        <f t="shared" si="0"/>
        <v>18506</v>
      </c>
      <c r="I10" s="166">
        <f t="shared" si="0"/>
        <v>7766</v>
      </c>
      <c r="J10" s="166">
        <f t="shared" si="0"/>
        <v>6108</v>
      </c>
      <c r="K10" s="166">
        <f t="shared" si="0"/>
        <v>1658</v>
      </c>
      <c r="L10" s="166">
        <f>+L11+L17</f>
        <v>7272</v>
      </c>
      <c r="M10" s="164">
        <f>+M11+M17</f>
        <v>7272</v>
      </c>
      <c r="N10" s="165"/>
      <c r="O10" s="164">
        <f>+O11+O17</f>
        <v>0</v>
      </c>
      <c r="P10" s="163"/>
      <c r="Q10" s="58">
        <f>SUBTOTAL(9,Q12:Q19)</f>
        <v>0</v>
      </c>
      <c r="R10" s="58">
        <f>SUBTOTAL(9,R12:R19)</f>
        <v>0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230"/>
      <c r="AE10" s="29" t="e">
        <f>SUM(AF10:AY10)</f>
        <v>#REF!</v>
      </c>
      <c r="AF10" s="30" t="e">
        <f>SUBTOTAL(9,#REF!)</f>
        <v>#REF!</v>
      </c>
      <c r="AG10" s="30" t="e">
        <f>SUBTOTAL(9,#REF!)</f>
        <v>#REF!</v>
      </c>
      <c r="AH10" s="30" t="e">
        <f>SUBTOTAL(9,#REF!)</f>
        <v>#REF!</v>
      </c>
      <c r="AI10" s="30" t="e">
        <f>SUBTOTAL(9,#REF!)</f>
        <v>#REF!</v>
      </c>
      <c r="AJ10" s="30" t="e">
        <f>SUBTOTAL(9,#REF!)</f>
        <v>#REF!</v>
      </c>
      <c r="AK10" s="30" t="e">
        <f>SUBTOTAL(9,#REF!)</f>
        <v>#REF!</v>
      </c>
      <c r="AL10" s="30" t="e">
        <f>SUBTOTAL(9,#REF!)</f>
        <v>#REF!</v>
      </c>
      <c r="AM10" s="30" t="e">
        <f>SUBTOTAL(9,#REF!)</f>
        <v>#REF!</v>
      </c>
      <c r="AN10" s="30" t="e">
        <f>SUBTOTAL(9,#REF!)</f>
        <v>#REF!</v>
      </c>
      <c r="AO10" s="30" t="e">
        <f>SUBTOTAL(9,#REF!)</f>
        <v>#REF!</v>
      </c>
      <c r="AP10" s="30" t="e">
        <f>SUBTOTAL(9,#REF!)</f>
        <v>#REF!</v>
      </c>
      <c r="AQ10" s="30" t="e">
        <f>SUBTOTAL(9,#REF!)</f>
        <v>#REF!</v>
      </c>
      <c r="AR10" s="30" t="e">
        <f>SUBTOTAL(9,#REF!)</f>
        <v>#REF!</v>
      </c>
      <c r="AS10" s="30" t="e">
        <f>SUBTOTAL(9,#REF!)</f>
        <v>#REF!</v>
      </c>
      <c r="AT10" s="30" t="e">
        <f>SUBTOTAL(9,#REF!)</f>
        <v>#REF!</v>
      </c>
      <c r="AU10" s="30" t="e">
        <f>SUBTOTAL(9,#REF!)</f>
        <v>#REF!</v>
      </c>
      <c r="AV10" s="30" t="e">
        <f>SUBTOTAL(9,#REF!)</f>
        <v>#REF!</v>
      </c>
      <c r="AW10" s="30" t="e">
        <f>SUBTOTAL(9,#REF!)</f>
        <v>#REF!</v>
      </c>
      <c r="AX10" s="30" t="e">
        <f>SUBTOTAL(9,#REF!)</f>
        <v>#REF!</v>
      </c>
      <c r="AY10" s="30" t="e">
        <f>SUBTOTAL(9,#REF!)</f>
        <v>#REF!</v>
      </c>
      <c r="AZ10" s="30" t="e">
        <f>SUBTOTAL(9,#REF!)</f>
        <v>#REF!</v>
      </c>
      <c r="BA10" s="30" t="e">
        <f>SUBTOTAL(9,#REF!)</f>
        <v>#REF!</v>
      </c>
      <c r="BB10" s="31" t="e">
        <f>SUM(BC10:BV10)</f>
        <v>#REF!</v>
      </c>
      <c r="BC10" s="30" t="e">
        <f>SUBTOTAL(9,#REF!)</f>
        <v>#REF!</v>
      </c>
      <c r="BD10" s="30" t="e">
        <f>SUBTOTAL(9,#REF!)</f>
        <v>#REF!</v>
      </c>
      <c r="BE10" s="30" t="e">
        <f>SUBTOTAL(9,#REF!)</f>
        <v>#REF!</v>
      </c>
      <c r="BF10" s="30" t="e">
        <f>SUBTOTAL(9,#REF!)</f>
        <v>#REF!</v>
      </c>
      <c r="BG10" s="30" t="e">
        <f>SUBTOTAL(9,#REF!)</f>
        <v>#REF!</v>
      </c>
      <c r="BH10" s="30" t="e">
        <f>SUBTOTAL(9,#REF!)</f>
        <v>#REF!</v>
      </c>
      <c r="BI10" s="30" t="e">
        <f>SUBTOTAL(9,#REF!)</f>
        <v>#REF!</v>
      </c>
      <c r="BJ10" s="30" t="e">
        <f>SUBTOTAL(9,#REF!)</f>
        <v>#REF!</v>
      </c>
      <c r="BK10" s="30" t="e">
        <f>SUBTOTAL(9,#REF!)</f>
        <v>#REF!</v>
      </c>
      <c r="BL10" s="30" t="e">
        <f>SUBTOTAL(9,#REF!)</f>
        <v>#REF!</v>
      </c>
      <c r="BM10" s="30" t="e">
        <f>SUBTOTAL(9,#REF!)</f>
        <v>#REF!</v>
      </c>
      <c r="BN10" s="30" t="e">
        <f>SUBTOTAL(9,#REF!)</f>
        <v>#REF!</v>
      </c>
      <c r="BO10" s="30" t="e">
        <f>SUBTOTAL(9,#REF!)</f>
        <v>#REF!</v>
      </c>
      <c r="BP10" s="30" t="e">
        <f>SUBTOTAL(9,#REF!)</f>
        <v>#REF!</v>
      </c>
      <c r="BQ10" s="30" t="e">
        <f>SUBTOTAL(9,#REF!)</f>
        <v>#REF!</v>
      </c>
      <c r="BR10" s="30" t="e">
        <f>SUBTOTAL(9,#REF!)</f>
        <v>#REF!</v>
      </c>
      <c r="BS10" s="30" t="e">
        <f>SUBTOTAL(9,#REF!)</f>
        <v>#REF!</v>
      </c>
      <c r="BT10" s="30" t="e">
        <f>SUBTOTAL(9,#REF!)</f>
        <v>#REF!</v>
      </c>
      <c r="BU10" s="30" t="e">
        <f>SUBTOTAL(9,#REF!)</f>
        <v>#REF!</v>
      </c>
      <c r="BV10" s="30" t="e">
        <f>SUBTOTAL(9,#REF!)</f>
        <v>#REF!</v>
      </c>
      <c r="BW10" s="32"/>
    </row>
    <row r="11" spans="1:98" s="33" customFormat="1" ht="28.5">
      <c r="A11" s="236" t="s">
        <v>159</v>
      </c>
      <c r="B11" s="237" t="s">
        <v>69</v>
      </c>
      <c r="C11" s="238"/>
      <c r="D11" s="238"/>
      <c r="E11" s="238"/>
      <c r="F11" s="239"/>
      <c r="G11" s="240">
        <f t="shared" ref="G11:K11" si="1">SUM(G12:G16)</f>
        <v>24495</v>
      </c>
      <c r="H11" s="240">
        <f t="shared" si="1"/>
        <v>15500</v>
      </c>
      <c r="I11" s="240">
        <f t="shared" si="1"/>
        <v>7029</v>
      </c>
      <c r="J11" s="240">
        <f t="shared" si="1"/>
        <v>5467</v>
      </c>
      <c r="K11" s="240">
        <f t="shared" si="1"/>
        <v>1562</v>
      </c>
      <c r="L11" s="240">
        <f>SUM(L12:L16)</f>
        <v>5257</v>
      </c>
      <c r="M11" s="241">
        <f t="shared" ref="M11:O11" si="2">SUM(M12:M16)</f>
        <v>5257</v>
      </c>
      <c r="N11" s="241"/>
      <c r="O11" s="241">
        <f t="shared" si="2"/>
        <v>0</v>
      </c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4"/>
      <c r="AE11" s="34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2"/>
    </row>
    <row r="12" spans="1:98" s="21" customFormat="1" ht="45">
      <c r="A12" s="245">
        <v>1</v>
      </c>
      <c r="B12" s="246" t="s">
        <v>95</v>
      </c>
      <c r="C12" s="247" t="s">
        <v>111</v>
      </c>
      <c r="D12" s="247" t="s">
        <v>115</v>
      </c>
      <c r="E12" s="248" t="s">
        <v>121</v>
      </c>
      <c r="F12" s="248" t="s">
        <v>125</v>
      </c>
      <c r="G12" s="249">
        <v>4395</v>
      </c>
      <c r="H12" s="249">
        <v>2500</v>
      </c>
      <c r="I12" s="250">
        <f>+J12+K12</f>
        <v>2000</v>
      </c>
      <c r="J12" s="249">
        <v>2000</v>
      </c>
      <c r="K12" s="251"/>
      <c r="L12" s="252">
        <f>+M12+O12</f>
        <v>500</v>
      </c>
      <c r="M12" s="253">
        <v>500</v>
      </c>
      <c r="N12" s="253"/>
      <c r="O12" s="253"/>
      <c r="P12" s="252" t="s">
        <v>144</v>
      </c>
      <c r="Q12" s="249"/>
      <c r="R12" s="249"/>
      <c r="S12" s="249"/>
      <c r="T12" s="249"/>
      <c r="U12" s="249"/>
      <c r="V12" s="249"/>
      <c r="W12" s="249">
        <v>0</v>
      </c>
      <c r="X12" s="249"/>
      <c r="Y12" s="249"/>
      <c r="Z12" s="249"/>
      <c r="AA12" s="247"/>
      <c r="AB12" s="247"/>
      <c r="AC12" s="247"/>
      <c r="AD12" s="247"/>
      <c r="AE12" s="34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2"/>
    </row>
    <row r="13" spans="1:98" s="33" customFormat="1" ht="45">
      <c r="A13" s="245">
        <v>2</v>
      </c>
      <c r="B13" s="246" t="s">
        <v>96</v>
      </c>
      <c r="C13" s="247" t="s">
        <v>111</v>
      </c>
      <c r="D13" s="247" t="s">
        <v>115</v>
      </c>
      <c r="E13" s="248" t="s">
        <v>121</v>
      </c>
      <c r="F13" s="248" t="s">
        <v>126</v>
      </c>
      <c r="G13" s="254">
        <v>4700</v>
      </c>
      <c r="H13" s="254">
        <v>3000</v>
      </c>
      <c r="I13" s="250">
        <f t="shared" ref="I13:I16" si="3">+J13+K13</f>
        <v>2000</v>
      </c>
      <c r="J13" s="254">
        <v>2000</v>
      </c>
      <c r="K13" s="255"/>
      <c r="L13" s="252">
        <f t="shared" ref="L13:L16" si="4">+M13+O13</f>
        <v>1000</v>
      </c>
      <c r="M13" s="256">
        <v>1000</v>
      </c>
      <c r="N13" s="256"/>
      <c r="O13" s="253"/>
      <c r="P13" s="252" t="s">
        <v>144</v>
      </c>
      <c r="Q13" s="254"/>
      <c r="R13" s="254"/>
      <c r="S13" s="254"/>
      <c r="T13" s="254"/>
      <c r="U13" s="254"/>
      <c r="V13" s="254"/>
      <c r="W13" s="249">
        <v>0</v>
      </c>
      <c r="X13" s="254"/>
      <c r="Y13" s="254"/>
      <c r="Z13" s="254"/>
      <c r="AA13" s="257"/>
      <c r="AB13" s="257"/>
      <c r="AC13" s="257"/>
      <c r="AD13" s="247"/>
      <c r="AE13" s="36"/>
      <c r="AF13" s="37"/>
      <c r="AG13" s="37"/>
      <c r="AH13" s="38"/>
      <c r="AI13" s="38"/>
      <c r="AJ13" s="38"/>
      <c r="AK13" s="38"/>
      <c r="AL13" s="38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9"/>
      <c r="AZ13" s="40"/>
      <c r="BA13" s="41"/>
      <c r="BB13" s="36"/>
      <c r="BC13" s="37"/>
      <c r="BD13" s="37"/>
      <c r="BE13" s="38"/>
      <c r="BF13" s="38"/>
      <c r="BG13" s="38"/>
      <c r="BH13" s="38"/>
      <c r="BI13" s="38"/>
      <c r="BJ13" s="37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9"/>
      <c r="BV13" s="39"/>
      <c r="BW13" s="32"/>
      <c r="BX13" s="42"/>
      <c r="CT13" s="43"/>
    </row>
    <row r="14" spans="1:98" s="33" customFormat="1" ht="45">
      <c r="A14" s="245">
        <v>3</v>
      </c>
      <c r="B14" s="246" t="s">
        <v>97</v>
      </c>
      <c r="C14" s="247" t="s">
        <v>112</v>
      </c>
      <c r="D14" s="248" t="s">
        <v>117</v>
      </c>
      <c r="E14" s="248" t="s">
        <v>121</v>
      </c>
      <c r="F14" s="248" t="s">
        <v>122</v>
      </c>
      <c r="G14" s="254">
        <v>4200</v>
      </c>
      <c r="H14" s="254">
        <v>3000</v>
      </c>
      <c r="I14" s="250">
        <f t="shared" si="3"/>
        <v>1467</v>
      </c>
      <c r="J14" s="254">
        <v>1467</v>
      </c>
      <c r="K14" s="255"/>
      <c r="L14" s="252">
        <f t="shared" si="4"/>
        <v>1533</v>
      </c>
      <c r="M14" s="256">
        <v>1533</v>
      </c>
      <c r="N14" s="256"/>
      <c r="O14" s="253"/>
      <c r="P14" s="252" t="s">
        <v>144</v>
      </c>
      <c r="Q14" s="254"/>
      <c r="R14" s="254"/>
      <c r="S14" s="254"/>
      <c r="T14" s="254"/>
      <c r="U14" s="254"/>
      <c r="V14" s="254"/>
      <c r="W14" s="249">
        <v>0</v>
      </c>
      <c r="X14" s="254"/>
      <c r="Y14" s="254"/>
      <c r="Z14" s="254"/>
      <c r="AA14" s="257"/>
      <c r="AB14" s="257"/>
      <c r="AC14" s="257"/>
      <c r="AD14" s="247"/>
      <c r="AE14" s="36"/>
      <c r="AF14" s="37"/>
      <c r="AG14" s="37"/>
      <c r="AH14" s="38"/>
      <c r="AI14" s="38"/>
      <c r="AJ14" s="38"/>
      <c r="AK14" s="38"/>
      <c r="AL14" s="38"/>
      <c r="AM14" s="37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9"/>
      <c r="AY14" s="39"/>
      <c r="AZ14" s="40"/>
      <c r="BA14" s="41"/>
      <c r="BB14" s="36"/>
      <c r="BC14" s="37"/>
      <c r="BD14" s="37"/>
      <c r="BE14" s="38"/>
      <c r="BF14" s="38"/>
      <c r="BG14" s="38"/>
      <c r="BH14" s="38"/>
      <c r="BI14" s="38"/>
      <c r="BJ14" s="37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9"/>
      <c r="BV14" s="39"/>
      <c r="BW14" s="32"/>
      <c r="BX14" s="42"/>
      <c r="CT14" s="43"/>
    </row>
    <row r="15" spans="1:98" s="33" customFormat="1" ht="45">
      <c r="A15" s="258">
        <v>4</v>
      </c>
      <c r="B15" s="259" t="s">
        <v>145</v>
      </c>
      <c r="C15" s="260" t="s">
        <v>147</v>
      </c>
      <c r="D15" s="260" t="s">
        <v>148</v>
      </c>
      <c r="E15" s="261" t="s">
        <v>121</v>
      </c>
      <c r="F15" s="261" t="s">
        <v>166</v>
      </c>
      <c r="G15" s="256">
        <v>4400</v>
      </c>
      <c r="H15" s="256">
        <v>3000</v>
      </c>
      <c r="I15" s="262">
        <f t="shared" si="3"/>
        <v>500</v>
      </c>
      <c r="J15" s="256"/>
      <c r="K15" s="263">
        <v>500</v>
      </c>
      <c r="L15" s="252">
        <f t="shared" si="4"/>
        <v>1000</v>
      </c>
      <c r="M15" s="256">
        <v>1000</v>
      </c>
      <c r="N15" s="256"/>
      <c r="O15" s="253"/>
      <c r="P15" s="252" t="s">
        <v>144</v>
      </c>
      <c r="Q15" s="254"/>
      <c r="R15" s="254"/>
      <c r="S15" s="254"/>
      <c r="T15" s="254"/>
      <c r="U15" s="254"/>
      <c r="V15" s="254"/>
      <c r="W15" s="249">
        <v>0</v>
      </c>
      <c r="X15" s="254"/>
      <c r="Y15" s="254"/>
      <c r="Z15" s="254"/>
      <c r="AA15" s="257"/>
      <c r="AB15" s="257"/>
      <c r="AC15" s="257"/>
      <c r="AD15" s="247"/>
      <c r="AE15" s="36"/>
      <c r="AF15" s="37"/>
      <c r="AG15" s="37"/>
      <c r="AH15" s="38"/>
      <c r="AI15" s="38"/>
      <c r="AJ15" s="38"/>
      <c r="AK15" s="38"/>
      <c r="AL15" s="38"/>
      <c r="AM15" s="37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9"/>
      <c r="AY15" s="39"/>
      <c r="AZ15" s="40"/>
      <c r="BA15" s="41"/>
      <c r="BB15" s="36"/>
      <c r="BC15" s="37"/>
      <c r="BD15" s="37"/>
      <c r="BE15" s="38"/>
      <c r="BF15" s="38"/>
      <c r="BG15" s="38"/>
      <c r="BH15" s="38"/>
      <c r="BI15" s="38"/>
      <c r="BJ15" s="37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9"/>
      <c r="BV15" s="39"/>
      <c r="BW15" s="32"/>
      <c r="BX15" s="42"/>
      <c r="CT15" s="43"/>
    </row>
    <row r="16" spans="1:98" s="33" customFormat="1" ht="45">
      <c r="A16" s="258">
        <v>5</v>
      </c>
      <c r="B16" s="259" t="s">
        <v>146</v>
      </c>
      <c r="C16" s="260" t="s">
        <v>149</v>
      </c>
      <c r="D16" s="260" t="s">
        <v>150</v>
      </c>
      <c r="E16" s="261" t="s">
        <v>121</v>
      </c>
      <c r="F16" s="261" t="s">
        <v>167</v>
      </c>
      <c r="G16" s="256">
        <v>6800</v>
      </c>
      <c r="H16" s="256">
        <v>4000</v>
      </c>
      <c r="I16" s="262">
        <f t="shared" si="3"/>
        <v>1062</v>
      </c>
      <c r="J16" s="256"/>
      <c r="K16" s="263">
        <v>1062</v>
      </c>
      <c r="L16" s="252">
        <f t="shared" si="4"/>
        <v>1224</v>
      </c>
      <c r="M16" s="256">
        <v>1224</v>
      </c>
      <c r="N16" s="256"/>
      <c r="O16" s="253"/>
      <c r="P16" s="252" t="s">
        <v>144</v>
      </c>
      <c r="Q16" s="254"/>
      <c r="R16" s="254"/>
      <c r="S16" s="254"/>
      <c r="T16" s="254"/>
      <c r="U16" s="254"/>
      <c r="V16" s="254"/>
      <c r="W16" s="249">
        <v>0</v>
      </c>
      <c r="X16" s="254"/>
      <c r="Y16" s="254"/>
      <c r="Z16" s="254"/>
      <c r="AA16" s="257"/>
      <c r="AB16" s="257"/>
      <c r="AC16" s="257"/>
      <c r="AD16" s="247"/>
      <c r="AE16" s="36"/>
      <c r="AF16" s="37"/>
      <c r="AG16" s="37"/>
      <c r="AH16" s="38"/>
      <c r="AI16" s="38"/>
      <c r="AJ16" s="38"/>
      <c r="AK16" s="38"/>
      <c r="AL16" s="38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  <c r="AY16" s="39"/>
      <c r="AZ16" s="40"/>
      <c r="BA16" s="41"/>
      <c r="BB16" s="36"/>
      <c r="BC16" s="37"/>
      <c r="BD16" s="37"/>
      <c r="BE16" s="38"/>
      <c r="BF16" s="38"/>
      <c r="BG16" s="38"/>
      <c r="BH16" s="38"/>
      <c r="BI16" s="38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9"/>
      <c r="BV16" s="39"/>
      <c r="BW16" s="32"/>
      <c r="BX16" s="42"/>
      <c r="CT16" s="43"/>
    </row>
    <row r="17" spans="1:98" s="33" customFormat="1" ht="28.5">
      <c r="A17" s="264" t="s">
        <v>160</v>
      </c>
      <c r="B17" s="237" t="s">
        <v>142</v>
      </c>
      <c r="C17" s="265"/>
      <c r="D17" s="265"/>
      <c r="E17" s="238"/>
      <c r="F17" s="265"/>
      <c r="G17" s="266">
        <f t="shared" ref="G17:K17" si="5">SUM(G19:G22)</f>
        <v>3501</v>
      </c>
      <c r="H17" s="266">
        <f t="shared" si="5"/>
        <v>3006</v>
      </c>
      <c r="I17" s="266">
        <f t="shared" si="5"/>
        <v>737</v>
      </c>
      <c r="J17" s="266">
        <f t="shared" si="5"/>
        <v>641</v>
      </c>
      <c r="K17" s="266">
        <f t="shared" si="5"/>
        <v>96</v>
      </c>
      <c r="L17" s="266">
        <f>SUM(L19:L22)</f>
        <v>2015</v>
      </c>
      <c r="M17" s="267">
        <f>SUM(M19:M22)</f>
        <v>2015</v>
      </c>
      <c r="N17" s="267"/>
      <c r="O17" s="267">
        <f>SUM(O19:O22)</f>
        <v>0</v>
      </c>
      <c r="P17" s="252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38"/>
      <c r="AE17" s="36"/>
      <c r="AF17" s="37"/>
      <c r="AG17" s="37"/>
      <c r="AH17" s="38"/>
      <c r="AI17" s="38"/>
      <c r="AJ17" s="38"/>
      <c r="AK17" s="38"/>
      <c r="AL17" s="38"/>
      <c r="AM17" s="37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/>
      <c r="AY17" s="39"/>
      <c r="AZ17" s="40"/>
      <c r="BA17" s="41"/>
      <c r="BB17" s="36"/>
      <c r="BC17" s="37"/>
      <c r="BD17" s="37"/>
      <c r="BE17" s="38"/>
      <c r="BF17" s="38"/>
      <c r="BG17" s="38"/>
      <c r="BH17" s="38"/>
      <c r="BI17" s="38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9"/>
      <c r="BV17" s="39"/>
      <c r="BW17" s="32"/>
      <c r="BX17" s="42"/>
      <c r="CT17" s="43"/>
    </row>
    <row r="18" spans="1:98" s="33" customFormat="1" ht="28.5">
      <c r="A18" s="281" t="s">
        <v>136</v>
      </c>
      <c r="B18" s="282" t="s">
        <v>161</v>
      </c>
      <c r="C18" s="265"/>
      <c r="D18" s="265"/>
      <c r="E18" s="238"/>
      <c r="F18" s="265"/>
      <c r="G18" s="254"/>
      <c r="H18" s="254"/>
      <c r="I18" s="268"/>
      <c r="J18" s="254"/>
      <c r="K18" s="255"/>
      <c r="L18" s="266"/>
      <c r="M18" s="267"/>
      <c r="N18" s="267"/>
      <c r="O18" s="267"/>
      <c r="P18" s="252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38"/>
      <c r="AE18" s="36"/>
      <c r="AF18" s="37"/>
      <c r="AG18" s="37"/>
      <c r="AH18" s="38"/>
      <c r="AI18" s="38"/>
      <c r="AJ18" s="38"/>
      <c r="AK18" s="38"/>
      <c r="AL18" s="38"/>
      <c r="AM18" s="37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AY18" s="39"/>
      <c r="AZ18" s="40"/>
      <c r="BA18" s="41"/>
      <c r="BB18" s="36"/>
      <c r="BC18" s="37"/>
      <c r="BD18" s="37"/>
      <c r="BE18" s="38"/>
      <c r="BF18" s="38"/>
      <c r="BG18" s="38"/>
      <c r="BH18" s="38"/>
      <c r="BI18" s="38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9"/>
      <c r="BV18" s="39"/>
      <c r="BW18" s="32"/>
      <c r="BX18" s="42"/>
      <c r="CT18" s="43"/>
    </row>
    <row r="19" spans="1:98" s="21" customFormat="1" ht="90">
      <c r="A19" s="245">
        <v>1</v>
      </c>
      <c r="B19" s="246" t="s">
        <v>102</v>
      </c>
      <c r="C19" s="238" t="s">
        <v>111</v>
      </c>
      <c r="D19" s="245" t="s">
        <v>169</v>
      </c>
      <c r="E19" s="269" t="s">
        <v>121</v>
      </c>
      <c r="F19" s="248" t="s">
        <v>123</v>
      </c>
      <c r="G19" s="254">
        <v>1750</v>
      </c>
      <c r="H19" s="254">
        <v>1500</v>
      </c>
      <c r="I19" s="268">
        <f>+J19+K19</f>
        <v>737</v>
      </c>
      <c r="J19" s="254">
        <v>641</v>
      </c>
      <c r="K19" s="255">
        <v>96</v>
      </c>
      <c r="L19" s="263">
        <f>+M19+O19</f>
        <v>859</v>
      </c>
      <c r="M19" s="256">
        <v>859</v>
      </c>
      <c r="N19" s="256"/>
      <c r="O19" s="253"/>
      <c r="P19" s="252" t="s">
        <v>144</v>
      </c>
      <c r="Q19" s="254"/>
      <c r="R19" s="254"/>
      <c r="S19" s="254"/>
      <c r="T19" s="254"/>
      <c r="U19" s="254"/>
      <c r="V19" s="254"/>
      <c r="W19" s="254">
        <v>0</v>
      </c>
      <c r="X19" s="254"/>
      <c r="Y19" s="254"/>
      <c r="Z19" s="254"/>
      <c r="AA19" s="254"/>
      <c r="AB19" s="254"/>
      <c r="AC19" s="254"/>
      <c r="AD19" s="238"/>
      <c r="AE19" s="4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9"/>
      <c r="AY19" s="39"/>
      <c r="AZ19" s="45"/>
      <c r="BA19" s="46"/>
      <c r="BB19" s="44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9"/>
      <c r="BV19" s="39"/>
      <c r="BW19" s="32"/>
      <c r="BX19" s="29"/>
      <c r="CT19" s="47"/>
    </row>
    <row r="20" spans="1:98" s="21" customFormat="1" ht="28.5">
      <c r="A20" s="264" t="s">
        <v>138</v>
      </c>
      <c r="B20" s="237" t="s">
        <v>162</v>
      </c>
      <c r="C20" s="238"/>
      <c r="D20" s="245"/>
      <c r="E20" s="269"/>
      <c r="F20" s="248"/>
      <c r="G20" s="254"/>
      <c r="H20" s="254"/>
      <c r="I20" s="268"/>
      <c r="J20" s="254"/>
      <c r="K20" s="255"/>
      <c r="L20" s="263"/>
      <c r="M20" s="256"/>
      <c r="N20" s="256"/>
      <c r="O20" s="253"/>
      <c r="P20" s="252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3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CT20" s="47"/>
    </row>
    <row r="21" spans="1:98" s="21" customFormat="1" ht="30">
      <c r="A21" s="270">
        <v>1</v>
      </c>
      <c r="B21" s="246" t="s">
        <v>151</v>
      </c>
      <c r="C21" s="265" t="s">
        <v>152</v>
      </c>
      <c r="D21" s="265"/>
      <c r="E21" s="269" t="s">
        <v>168</v>
      </c>
      <c r="F21" s="248"/>
      <c r="G21" s="254">
        <v>802</v>
      </c>
      <c r="H21" s="254">
        <v>719</v>
      </c>
      <c r="I21" s="268"/>
      <c r="J21" s="254"/>
      <c r="K21" s="255"/>
      <c r="L21" s="263">
        <f>+M21+O21</f>
        <v>719</v>
      </c>
      <c r="M21" s="256">
        <v>719</v>
      </c>
      <c r="N21" s="256"/>
      <c r="O21" s="253"/>
      <c r="P21" s="252" t="s">
        <v>143</v>
      </c>
      <c r="Q21" s="254"/>
      <c r="R21" s="254"/>
      <c r="S21" s="254"/>
      <c r="T21" s="254"/>
      <c r="U21" s="254"/>
      <c r="V21" s="254"/>
      <c r="W21" s="254">
        <v>0</v>
      </c>
      <c r="X21" s="254"/>
      <c r="Y21" s="254"/>
      <c r="Z21" s="254"/>
      <c r="AA21" s="254"/>
      <c r="AB21" s="254"/>
      <c r="AC21" s="254"/>
      <c r="AD21" s="23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CT21" s="47"/>
    </row>
    <row r="22" spans="1:98" ht="30">
      <c r="A22" s="271">
        <v>2</v>
      </c>
      <c r="B22" s="272" t="s">
        <v>153</v>
      </c>
      <c r="C22" s="273" t="s">
        <v>154</v>
      </c>
      <c r="D22" s="273" t="s">
        <v>170</v>
      </c>
      <c r="E22" s="271" t="s">
        <v>168</v>
      </c>
      <c r="F22" s="274"/>
      <c r="G22" s="271">
        <v>949</v>
      </c>
      <c r="H22" s="271">
        <v>787</v>
      </c>
      <c r="I22" s="275"/>
      <c r="J22" s="276"/>
      <c r="K22" s="277"/>
      <c r="L22" s="278">
        <f>+M22+O22</f>
        <v>437</v>
      </c>
      <c r="M22" s="278">
        <v>437</v>
      </c>
      <c r="N22" s="274"/>
      <c r="O22" s="274"/>
      <c r="P22" s="280" t="s">
        <v>155</v>
      </c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9"/>
      <c r="CT22" s="51"/>
    </row>
    <row r="24" spans="1:98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</sheetData>
  <mergeCells count="45">
    <mergeCell ref="I7:I9"/>
    <mergeCell ref="J7:J9"/>
    <mergeCell ref="I5:K6"/>
    <mergeCell ref="K7:K9"/>
    <mergeCell ref="A1:AD1"/>
    <mergeCell ref="A3:AD3"/>
    <mergeCell ref="F5:H6"/>
    <mergeCell ref="F7:F9"/>
    <mergeCell ref="G7:H8"/>
    <mergeCell ref="A2:AD2"/>
    <mergeCell ref="G4:AD4"/>
    <mergeCell ref="A5:A9"/>
    <mergeCell ref="B5:B9"/>
    <mergeCell ref="C5:C9"/>
    <mergeCell ref="D5:D9"/>
    <mergeCell ref="E5:E9"/>
    <mergeCell ref="AA7:AA9"/>
    <mergeCell ref="AB7:AB9"/>
    <mergeCell ref="M8:M9"/>
    <mergeCell ref="N8:N9"/>
    <mergeCell ref="BW5:BW9"/>
    <mergeCell ref="Q5:R5"/>
    <mergeCell ref="S5:V5"/>
    <mergeCell ref="W5:Z6"/>
    <mergeCell ref="AA5:AB6"/>
    <mergeCell ref="S6:T6"/>
    <mergeCell ref="U6:V6"/>
    <mergeCell ref="M7:O7"/>
    <mergeCell ref="AC5:AC9"/>
    <mergeCell ref="AD5:AD9"/>
    <mergeCell ref="AE5:AY5"/>
    <mergeCell ref="AZ5:BA5"/>
    <mergeCell ref="BB5:BV5"/>
    <mergeCell ref="L5:L9"/>
    <mergeCell ref="O8:O9"/>
    <mergeCell ref="X8:X9"/>
    <mergeCell ref="Y8:Y9"/>
    <mergeCell ref="Z8:Z9"/>
    <mergeCell ref="P5:P9"/>
    <mergeCell ref="S7:S9"/>
    <mergeCell ref="T7:T9"/>
    <mergeCell ref="U7:U9"/>
    <mergeCell ref="V7:V9"/>
    <mergeCell ref="W7:W9"/>
    <mergeCell ref="X7:Z7"/>
  </mergeCells>
  <pageMargins left="0.5" right="0.25" top="0.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Bieu 3 BC THTH</vt:lpstr>
      <vt:lpstr>Bieu 2 Dang ky giai ngan</vt:lpstr>
      <vt:lpstr>Bieu 1 Lo trinh</vt:lpstr>
      <vt:lpstr>KH VỐN</vt:lpstr>
      <vt:lpstr>'Bieu 2 Dang ky giai ngan'!Print_Area</vt:lpstr>
      <vt:lpstr>'Bieu 3 BC THTH'!Print_Area</vt:lpstr>
      <vt:lpstr>'Bieu 2 Dang ky giai ngan'!Print_Titles</vt:lpstr>
      <vt:lpstr>'Bieu 3 BC THTH'!Print_Titles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3670</dc:creator>
  <cp:lastModifiedBy>SAO VIET HUE</cp:lastModifiedBy>
  <cp:lastPrinted>2023-03-06T04:02:34Z</cp:lastPrinted>
  <dcterms:created xsi:type="dcterms:W3CDTF">2019-05-09T01:38:20Z</dcterms:created>
  <dcterms:modified xsi:type="dcterms:W3CDTF">2023-03-06T04:04:59Z</dcterms:modified>
</cp:coreProperties>
</file>